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martinalovascio/Apulia Film Fund Dropbox/AFF/AFF 2024/BANDO/Allegati/"/>
    </mc:Choice>
  </mc:AlternateContent>
  <xr:revisionPtr revIDLastSave="0" documentId="13_ncr:1_{D1D5D43D-3AB6-EA44-B865-7A3F993B1541}" xr6:coauthVersionLast="47" xr6:coauthVersionMax="47" xr10:uidLastSave="{00000000-0000-0000-0000-000000000000}"/>
  <bookViews>
    <workbookView xWindow="29520" yWindow="-10580" windowWidth="27740" windowHeight="17500" xr2:uid="{72E4710F-BBC6-F844-9A1D-FC7154782161}"/>
  </bookViews>
  <sheets>
    <sheet name="All.1a - Formulario" sheetId="2" r:id="rId1"/>
    <sheet name="All.1b - Prev. analitico Puglia" sheetId="7" r:id="rId2"/>
    <sheet name="All.1c - Bilancio tot. di prod." sheetId="4" r:id="rId3"/>
    <sheet name="All.1d - Piano finanziario" sheetId="1" r:id="rId4"/>
    <sheet name="Elenchi" sheetId="3" state="hidden" r:id="rId5"/>
  </sheets>
  <definedNames>
    <definedName name="_xlnm.Print_Area" localSheetId="0">'All.1a - Formulario'!$A$1:$G$142</definedName>
    <definedName name="_xlnm.Print_Area" localSheetId="1">'All.1b - Prev. analitico Puglia'!$A$1:$I$369</definedName>
    <definedName name="_xlnm.Print_Area" localSheetId="3">'All.1d - Piano finanziario'!$A$3:$F$47</definedName>
    <definedName name="Testo1" localSheetId="0">'All.1a - Formulario'!$A$6</definedName>
    <definedName name="Testo2" localSheetId="0">'All.1a - Formulario'!$E$6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0" i="2" l="1"/>
  <c r="F79" i="2"/>
  <c r="F78" i="2"/>
  <c r="F80" i="2" s="1"/>
  <c r="F84" i="2"/>
  <c r="F85" i="2"/>
  <c r="G93" i="2"/>
  <c r="E45" i="1"/>
  <c r="F88" i="2"/>
  <c r="E7" i="4"/>
  <c r="D130" i="4"/>
  <c r="C130" i="4"/>
  <c r="C19" i="4"/>
  <c r="C121" i="4" s="1"/>
  <c r="C132" i="4" s="1"/>
  <c r="D19" i="4"/>
  <c r="D121" i="4" s="1"/>
  <c r="D132" i="4" s="1"/>
  <c r="E110" i="4"/>
  <c r="E5" i="4"/>
  <c r="E19" i="4" s="1"/>
  <c r="E6" i="4"/>
  <c r="E8" i="4"/>
  <c r="E9" i="4"/>
  <c r="E10" i="4"/>
  <c r="E11" i="4"/>
  <c r="E12" i="4"/>
  <c r="E13" i="4"/>
  <c r="E14" i="4"/>
  <c r="E15" i="4"/>
  <c r="E16" i="4"/>
  <c r="E17" i="4"/>
  <c r="E18" i="4"/>
  <c r="E21" i="4"/>
  <c r="E27" i="4" s="1"/>
  <c r="E22" i="4"/>
  <c r="E23" i="4"/>
  <c r="E24" i="4"/>
  <c r="E25" i="4"/>
  <c r="E26" i="4"/>
  <c r="E29" i="4"/>
  <c r="E30" i="4"/>
  <c r="E33" i="4" s="1"/>
  <c r="E31" i="4"/>
  <c r="E32" i="4"/>
  <c r="E36" i="4"/>
  <c r="E86" i="4" s="1"/>
  <c r="E119" i="4" s="1"/>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8" i="4"/>
  <c r="E108" i="4" s="1"/>
  <c r="E89" i="4"/>
  <c r="E90" i="4"/>
  <c r="E91" i="4"/>
  <c r="E92" i="4"/>
  <c r="E93" i="4"/>
  <c r="E94" i="4"/>
  <c r="E95" i="4"/>
  <c r="E96" i="4"/>
  <c r="E97" i="4"/>
  <c r="E98" i="4"/>
  <c r="E99" i="4"/>
  <c r="E100" i="4"/>
  <c r="E101" i="4"/>
  <c r="E102" i="4"/>
  <c r="E103" i="4"/>
  <c r="E104" i="4"/>
  <c r="E105" i="4"/>
  <c r="E106" i="4"/>
  <c r="E107" i="4"/>
  <c r="E111" i="4"/>
  <c r="E116" i="4" s="1"/>
  <c r="E112" i="4"/>
  <c r="E113" i="4"/>
  <c r="E114" i="4"/>
  <c r="E115" i="4"/>
  <c r="E124" i="4"/>
  <c r="E130" i="4" s="1"/>
  <c r="E125" i="4"/>
  <c r="E126" i="4"/>
  <c r="E127" i="4"/>
  <c r="E128" i="4"/>
  <c r="E129" i="4"/>
  <c r="D27" i="4"/>
  <c r="D117" i="4" s="1"/>
  <c r="D33" i="4"/>
  <c r="D86" i="4"/>
  <c r="D108" i="4"/>
  <c r="D119" i="4" s="1"/>
  <c r="D116" i="4"/>
  <c r="G103" i="2"/>
  <c r="G99" i="2"/>
  <c r="G98" i="2"/>
  <c r="G97" i="2"/>
  <c r="G96" i="2"/>
  <c r="G95" i="2"/>
  <c r="G94" i="2"/>
  <c r="C116" i="4"/>
  <c r="C108" i="4"/>
  <c r="C86" i="4"/>
  <c r="C119" i="4" s="1"/>
  <c r="C33" i="4"/>
  <c r="C34" i="4" s="1"/>
  <c r="C27" i="4"/>
  <c r="C117" i="4" s="1"/>
  <c r="H365" i="7"/>
  <c r="D365" i="7"/>
  <c r="I365" i="7" s="1"/>
  <c r="H364" i="7"/>
  <c r="D364" i="7"/>
  <c r="I364" i="7" s="1"/>
  <c r="H363" i="7"/>
  <c r="D363" i="7"/>
  <c r="I363" i="7" s="1"/>
  <c r="I351" i="7"/>
  <c r="I336" i="7"/>
  <c r="I320" i="7"/>
  <c r="I330" i="7" s="1"/>
  <c r="I321" i="7"/>
  <c r="I314" i="7"/>
  <c r="I302" i="7"/>
  <c r="I295" i="7"/>
  <c r="I296" i="7"/>
  <c r="I308" i="7" s="1"/>
  <c r="I280" i="7"/>
  <c r="I291" i="7"/>
  <c r="I274" i="7"/>
  <c r="I273" i="7"/>
  <c r="I277" i="7" s="1"/>
  <c r="I266" i="7"/>
  <c r="I265" i="7"/>
  <c r="I264" i="7"/>
  <c r="I263" i="7"/>
  <c r="I262" i="7"/>
  <c r="I261" i="7"/>
  <c r="I260" i="7"/>
  <c r="I259" i="7"/>
  <c r="I255" i="7"/>
  <c r="I256" i="7"/>
  <c r="I270" i="7" s="1"/>
  <c r="I257" i="7"/>
  <c r="I258" i="7"/>
  <c r="I246" i="7"/>
  <c r="I245" i="7"/>
  <c r="E244" i="7"/>
  <c r="I244" i="7"/>
  <c r="I243" i="7"/>
  <c r="I242" i="7"/>
  <c r="I241" i="7"/>
  <c r="I240" i="7"/>
  <c r="I239" i="7"/>
  <c r="I238" i="7"/>
  <c r="I237" i="7"/>
  <c r="I236" i="7"/>
  <c r="I235" i="7"/>
  <c r="I252" i="7" s="1"/>
  <c r="I228" i="7"/>
  <c r="I224" i="7"/>
  <c r="I223" i="7"/>
  <c r="I222" i="7"/>
  <c r="I219" i="7"/>
  <c r="I218" i="7"/>
  <c r="I216" i="7"/>
  <c r="I215" i="7"/>
  <c r="I214" i="7"/>
  <c r="I213" i="7"/>
  <c r="I231" i="7" s="1"/>
  <c r="I210" i="7"/>
  <c r="I199" i="7"/>
  <c r="I201" i="7"/>
  <c r="I196" i="7"/>
  <c r="I177" i="7"/>
  <c r="I172" i="7"/>
  <c r="I171" i="7"/>
  <c r="I179" i="7" s="1"/>
  <c r="I165" i="7"/>
  <c r="I164" i="7"/>
  <c r="I163" i="7"/>
  <c r="I161" i="7"/>
  <c r="I160" i="7"/>
  <c r="I159" i="7"/>
  <c r="I158" i="7"/>
  <c r="I156" i="7"/>
  <c r="I157" i="7"/>
  <c r="I167" i="7" s="1"/>
  <c r="I150" i="7"/>
  <c r="I149" i="7"/>
  <c r="I148" i="7"/>
  <c r="I147" i="7"/>
  <c r="I146" i="7"/>
  <c r="I145" i="7"/>
  <c r="I144" i="7"/>
  <c r="I143" i="7"/>
  <c r="I141" i="7"/>
  <c r="I140" i="7"/>
  <c r="I139" i="7"/>
  <c r="I137" i="7"/>
  <c r="I136" i="7"/>
  <c r="I135" i="7"/>
  <c r="I133" i="7"/>
  <c r="I131" i="7"/>
  <c r="D151" i="7" s="1"/>
  <c r="I151" i="7" s="1"/>
  <c r="I130" i="7"/>
  <c r="I128" i="7"/>
  <c r="I121" i="7"/>
  <c r="I120" i="7"/>
  <c r="I119" i="7"/>
  <c r="I118" i="7"/>
  <c r="I116" i="7"/>
  <c r="I115" i="7"/>
  <c r="I114" i="7"/>
  <c r="I112" i="7"/>
  <c r="I110" i="7"/>
  <c r="I108" i="7"/>
  <c r="I106" i="7"/>
  <c r="I104" i="7"/>
  <c r="I102" i="7"/>
  <c r="I100" i="7"/>
  <c r="I98" i="7"/>
  <c r="I97" i="7"/>
  <c r="I96" i="7"/>
  <c r="I95" i="7"/>
  <c r="I94" i="7"/>
  <c r="I92" i="7"/>
  <c r="I90" i="7"/>
  <c r="I88" i="7"/>
  <c r="D122" i="7" s="1"/>
  <c r="I122" i="7" s="1"/>
  <c r="A88" i="7"/>
  <c r="I87" i="7"/>
  <c r="I80" i="7"/>
  <c r="I79" i="7"/>
  <c r="I78" i="7"/>
  <c r="I77" i="7"/>
  <c r="D81" i="7" s="1"/>
  <c r="I81" i="7" s="1"/>
  <c r="I83" i="7" s="1"/>
  <c r="I76" i="7"/>
  <c r="E70" i="7"/>
  <c r="I70" i="7"/>
  <c r="I68" i="7"/>
  <c r="I66" i="7"/>
  <c r="I65" i="7"/>
  <c r="A64" i="7"/>
  <c r="I63" i="7"/>
  <c r="D71" i="7" s="1"/>
  <c r="I71" i="7" s="1"/>
  <c r="I55" i="7"/>
  <c r="I54" i="7"/>
  <c r="I52" i="7"/>
  <c r="I51" i="7"/>
  <c r="I49" i="7"/>
  <c r="I47" i="7"/>
  <c r="I45" i="7"/>
  <c r="I43" i="7"/>
  <c r="I41" i="7"/>
  <c r="D57" i="7" s="1"/>
  <c r="I57" i="7" s="1"/>
  <c r="I30" i="7"/>
  <c r="I29" i="7"/>
  <c r="I28" i="7"/>
  <c r="I27" i="7"/>
  <c r="I26" i="7"/>
  <c r="G34" i="7" s="1"/>
  <c r="I25" i="7"/>
  <c r="D20" i="7"/>
  <c r="I20" i="7" s="1"/>
  <c r="I22" i="7" s="1"/>
  <c r="D13" i="7"/>
  <c r="I13" i="7" s="1"/>
  <c r="I15" i="7" s="1"/>
  <c r="A9" i="7"/>
  <c r="D32" i="7"/>
  <c r="I32" i="7" s="1"/>
  <c r="G104" i="2"/>
  <c r="F72" i="2"/>
  <c r="F74" i="2" s="1"/>
  <c r="G65" i="2"/>
  <c r="G64" i="2"/>
  <c r="G63" i="2"/>
  <c r="F73" i="2"/>
  <c r="F71" i="2"/>
  <c r="H5" i="4"/>
  <c r="H6" i="4"/>
  <c r="H19" i="4" s="1"/>
  <c r="H7" i="4"/>
  <c r="H8" i="4"/>
  <c r="H9" i="4"/>
  <c r="H10" i="4"/>
  <c r="H11" i="4"/>
  <c r="H12" i="4"/>
  <c r="H13" i="4"/>
  <c r="H14" i="4"/>
  <c r="H15" i="4"/>
  <c r="H16" i="4"/>
  <c r="H17" i="4"/>
  <c r="H18" i="4"/>
  <c r="H21" i="4"/>
  <c r="H22" i="4"/>
  <c r="H23" i="4"/>
  <c r="H24" i="4"/>
  <c r="H27" i="4" s="1"/>
  <c r="H25" i="4"/>
  <c r="H26" i="4"/>
  <c r="H36" i="4"/>
  <c r="H86" i="4" s="1"/>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110" i="4"/>
  <c r="H116" i="4" s="1"/>
  <c r="H111" i="4"/>
  <c r="H112" i="4"/>
  <c r="H113" i="4"/>
  <c r="H114" i="4"/>
  <c r="H115" i="4"/>
  <c r="H124" i="4"/>
  <c r="H125" i="4"/>
  <c r="H126" i="4"/>
  <c r="H130" i="4" s="1"/>
  <c r="H127" i="4"/>
  <c r="H128" i="4"/>
  <c r="H129" i="4"/>
  <c r="G19" i="4"/>
  <c r="G27" i="4"/>
  <c r="G86" i="4"/>
  <c r="G116" i="4"/>
  <c r="G130" i="4"/>
  <c r="F19" i="4"/>
  <c r="F27" i="4"/>
  <c r="F86" i="4"/>
  <c r="F116" i="4"/>
  <c r="F130" i="4"/>
  <c r="H88" i="4"/>
  <c r="H89" i="4"/>
  <c r="H90" i="4"/>
  <c r="H108" i="4" s="1"/>
  <c r="H91" i="4"/>
  <c r="H92" i="4"/>
  <c r="H93" i="4"/>
  <c r="H94" i="4"/>
  <c r="H95" i="4"/>
  <c r="H96" i="4"/>
  <c r="H97" i="4"/>
  <c r="H98" i="4"/>
  <c r="H99" i="4"/>
  <c r="H100" i="4"/>
  <c r="H101" i="4"/>
  <c r="H102" i="4"/>
  <c r="H103" i="4"/>
  <c r="H104" i="4"/>
  <c r="H105" i="4"/>
  <c r="H106" i="4"/>
  <c r="H107" i="4"/>
  <c r="H29" i="4"/>
  <c r="H33" i="4" s="1"/>
  <c r="G108" i="4"/>
  <c r="F108" i="4"/>
  <c r="H30" i="4"/>
  <c r="H31" i="4"/>
  <c r="H32" i="4"/>
  <c r="G33" i="4"/>
  <c r="F33" i="4"/>
  <c r="G117" i="4"/>
  <c r="G119" i="4" s="1"/>
  <c r="G121" i="4"/>
  <c r="G132" i="4" s="1"/>
  <c r="G79" i="2" l="1"/>
  <c r="G78" i="2"/>
  <c r="G73" i="2"/>
  <c r="G100" i="2"/>
  <c r="I59" i="7"/>
  <c r="H117" i="4"/>
  <c r="H119" i="4"/>
  <c r="H121" i="4"/>
  <c r="H132" i="4" s="1"/>
  <c r="E117" i="4"/>
  <c r="E121" i="4"/>
  <c r="E34" i="4"/>
  <c r="F117" i="4"/>
  <c r="F119" i="4" s="1"/>
  <c r="I31" i="7"/>
  <c r="I124" i="7"/>
  <c r="D34" i="4"/>
  <c r="I73" i="7"/>
  <c r="I353" i="7" s="1"/>
  <c r="I356" i="7" s="1"/>
  <c r="I34" i="7"/>
  <c r="I36" i="7" s="1"/>
  <c r="I153" i="7"/>
  <c r="F121" i="4"/>
  <c r="F132" i="4" s="1"/>
  <c r="G72" i="2"/>
  <c r="D362" i="7" l="1"/>
  <c r="I362" i="7" s="1"/>
  <c r="D361" i="7"/>
  <c r="I361" i="7" s="1"/>
  <c r="D360" i="7"/>
  <c r="I360" i="7" s="1"/>
  <c r="I367" i="7" s="1"/>
  <c r="I369" i="7" s="1"/>
  <c r="F86" i="2"/>
  <c r="F89" i="2" s="1"/>
  <c r="E132" i="4"/>
  <c r="E47" i="1" l="1"/>
  <c r="F47" i="1" s="1"/>
  <c r="F87" i="2"/>
</calcChain>
</file>

<file path=xl/sharedStrings.xml><?xml version="1.0" encoding="utf-8"?>
<sst xmlns="http://schemas.openxmlformats.org/spreadsheetml/2006/main" count="1089" uniqueCount="735">
  <si>
    <t>PRODUTTORE E PRODUTTORI ASSOCIATI (ITALIANI)</t>
  </si>
  <si>
    <t>Produttori indipendenti</t>
  </si>
  <si>
    <t>Produttori non indipendenti</t>
  </si>
  <si>
    <t>Emittenti TV</t>
  </si>
  <si>
    <t>Produttori Over The Top (OTT)</t>
  </si>
  <si>
    <t>Altri produttori italiani</t>
  </si>
  <si>
    <t>Producer`s fee (anche differito)</t>
  </si>
  <si>
    <t>COPRODUTTORI ESTERI</t>
  </si>
  <si>
    <t>Produttori</t>
  </si>
  <si>
    <t>Altri</t>
  </si>
  <si>
    <t>APPORTO FINANZIARIO DI TERZI PRIVATI</t>
  </si>
  <si>
    <t>Altri apporti di soggetti terzi (sponsor)</t>
  </si>
  <si>
    <t>Product Placement</t>
  </si>
  <si>
    <t>PREVENDITE ITALIA</t>
  </si>
  <si>
    <t>Theatrical</t>
  </si>
  <si>
    <t>Free TV</t>
  </si>
  <si>
    <t>Pay TV</t>
  </si>
  <si>
    <t>Home Video</t>
  </si>
  <si>
    <t>Altro</t>
  </si>
  <si>
    <t>PREVENDITE ESTERO</t>
  </si>
  <si>
    <t>Prevendite Estero</t>
  </si>
  <si>
    <t>MINIMO GARANTITO ITALIA</t>
  </si>
  <si>
    <t>Diritti Italia – tutti i diritti</t>
  </si>
  <si>
    <t>MINIMO GARANTITO ESTERO</t>
  </si>
  <si>
    <t>Minimo garantito Estero</t>
  </si>
  <si>
    <t>FINANZIAMENTO PUBBLICO</t>
  </si>
  <si>
    <t>Finanziamenti sovranazionali</t>
  </si>
  <si>
    <t>Altro finanziamento statale</t>
  </si>
  <si>
    <t>Altri finanziamenti pubblici</t>
  </si>
  <si>
    <t>Importo</t>
  </si>
  <si>
    <t>Copertura confermata (sì/no) ed eventuale riferimento all'atto che la certifichi</t>
  </si>
  <si>
    <t>Produttore a cui è associata la copertura</t>
  </si>
  <si>
    <t>Produttore a cui la copertura è associata</t>
  </si>
  <si>
    <t>Soggetto finanziatore e P.IVA</t>
  </si>
  <si>
    <t>Copertura confermata sì/no, ed eventuale riferimento all'atto che la certifichi</t>
  </si>
  <si>
    <t>Ente erogante</t>
  </si>
  <si>
    <t>Riferimento del beneficio (denominazione)</t>
  </si>
  <si>
    <t>Copertura confermata: sì/no, ed eventuale riferimento all'atto che la certifichi</t>
  </si>
  <si>
    <t>TOTALE PIANO FINANZIARIO</t>
  </si>
  <si>
    <t>Produttore a cui è associata la copertura e P.IVA</t>
  </si>
  <si>
    <t>Apporti di capitale di rischio (Investitori esterni) - solo per opere cinematografiche</t>
  </si>
  <si>
    <t>TOTALE FINANZIAMENTI CONFERMATI</t>
  </si>
  <si>
    <t>DICHIARAZIONE SOSTITUTIVA AI SENSI DEL DPR 28/12/2000 N.445, ARTT.46-47</t>
  </si>
  <si>
    <t>Luogo</t>
  </si>
  <si>
    <t>Data</t>
  </si>
  <si>
    <t>Titolo progetto</t>
  </si>
  <si>
    <t>Regista</t>
  </si>
  <si>
    <t>Nome sociale e natura giuridica</t>
  </si>
  <si>
    <t>Codice ATECOFIN primario</t>
  </si>
  <si>
    <t>Legale rappresentante</t>
  </si>
  <si>
    <t>Indirizzo sede legale</t>
  </si>
  <si>
    <t>PEC</t>
  </si>
  <si>
    <t>Sito web</t>
  </si>
  <si>
    <t>Partita IVA</t>
  </si>
  <si>
    <t>Codice Fiscale</t>
  </si>
  <si>
    <t>ULA Imprese collegate</t>
  </si>
  <si>
    <t>ULA Imprese associate</t>
  </si>
  <si>
    <t>(Le ULA si riferiscono all'anno solare precedente)</t>
  </si>
  <si>
    <t xml:space="preserve">Contatti referente per comunicazioni </t>
  </si>
  <si>
    <t>Nome e cognome</t>
  </si>
  <si>
    <t>Ruolo</t>
  </si>
  <si>
    <t>Cellulare</t>
  </si>
  <si>
    <t>Email</t>
  </si>
  <si>
    <t>Stato - Città</t>
  </si>
  <si>
    <t>Quota % di coproduzione</t>
  </si>
  <si>
    <t>Preventivo spese in Puglia</t>
  </si>
  <si>
    <t>TOTALE</t>
  </si>
  <si>
    <t>Rapporto</t>
  </si>
  <si>
    <t>Dal</t>
  </si>
  <si>
    <t>Al</t>
  </si>
  <si>
    <t>Totale giorni</t>
  </si>
  <si>
    <t>Periodo di preparazione in Puglia</t>
  </si>
  <si>
    <t>Periodo di lavorazione (riprese) in Puglia</t>
  </si>
  <si>
    <t>Periodo di lavorazione (riprese) fuori Puglia</t>
  </si>
  <si>
    <t>Periodo di lavorazione (riprese) TOTALE</t>
  </si>
  <si>
    <t>Trattamento dati personali</t>
  </si>
  <si>
    <t>Natura giuridica</t>
  </si>
  <si>
    <t>Società in nome collettivo</t>
  </si>
  <si>
    <t>Società in accomandita semplice</t>
  </si>
  <si>
    <t>Società per azioni</t>
  </si>
  <si>
    <t>Società a responsabilità limitata</t>
  </si>
  <si>
    <t>Società a responsabilità limitata con un unico socio</t>
  </si>
  <si>
    <t xml:space="preserve">Società in accomandita per azioni </t>
  </si>
  <si>
    <t xml:space="preserve">Società cooperativa </t>
  </si>
  <si>
    <t>PREVENTIVO</t>
  </si>
  <si>
    <t>CONSUNTIVO</t>
  </si>
  <si>
    <t>SCRITTURA E ACQUISTO DIRITTI</t>
  </si>
  <si>
    <t>Puglia</t>
  </si>
  <si>
    <t>Fuori Puglia</t>
  </si>
  <si>
    <t>Totale PREVENTIVO</t>
  </si>
  <si>
    <t>Totale CONSUNTIVO</t>
  </si>
  <si>
    <t>1.2</t>
  </si>
  <si>
    <t>Soggetto e sceneggiatura - fase di sviluppo e pre-produzione</t>
  </si>
  <si>
    <t>1.3</t>
  </si>
  <si>
    <t>Soggetto e sceneggiatura - fase di produzione</t>
  </si>
  <si>
    <t>1.4</t>
  </si>
  <si>
    <t>Diritti di adattamento / diritti derivati - fase di sviluppo e pre-produzione</t>
  </si>
  <si>
    <t>1.5</t>
  </si>
  <si>
    <t>Diritti di adattamento / diritti derivati - fase di produzione</t>
  </si>
  <si>
    <t>1.6</t>
  </si>
  <si>
    <t>Diritti musicali - fase di sviluppo e pre-produzione</t>
  </si>
  <si>
    <t>1.7</t>
  </si>
  <si>
    <t>Diritti musicali - fase di produzione</t>
  </si>
  <si>
    <t>1.8</t>
  </si>
  <si>
    <t>Acquisto altri diritti - fase di sviluppo e pre-produzione</t>
  </si>
  <si>
    <t>1.9</t>
  </si>
  <si>
    <t>Acquisto altri diritti - fase di produzione</t>
  </si>
  <si>
    <t>1.10</t>
  </si>
  <si>
    <t>Ricerca dei materiali di archivio - fase di sviluppo e pre-produzione</t>
  </si>
  <si>
    <t>1.11</t>
  </si>
  <si>
    <t>Ricerca dei materiali di archivio - fase di produzione</t>
  </si>
  <si>
    <t>1.12</t>
  </si>
  <si>
    <t>Altri costi di scrittura e acquisto diritti - fase di sviluppo e pre-produzione</t>
  </si>
  <si>
    <t>1.13</t>
  </si>
  <si>
    <t>Altri costi di scrittura e acquisto diritti - fase di produzione</t>
  </si>
  <si>
    <t>1.14</t>
  </si>
  <si>
    <t>Oneri sociali relativi al costo del personale di scrittura e acquisto diritti - fase di sviluppo e pre-produzione</t>
  </si>
  <si>
    <t>Oneri sociali relativi al costo del personale di scrittura e acquisto diritti - fase di produzione</t>
  </si>
  <si>
    <t>Sub-totale SCRITTURA E ACQUISTO DIRITTI</t>
  </si>
  <si>
    <t>REGIA</t>
  </si>
  <si>
    <t>2.1</t>
  </si>
  <si>
    <t>Compenso del regista (direzione) - fase di sviluppo e pre-produzione</t>
  </si>
  <si>
    <t>2.2</t>
  </si>
  <si>
    <t>Compenso del regista (direzione) - fase di produzione</t>
  </si>
  <si>
    <t>2.3</t>
  </si>
  <si>
    <t>Altri costi relativi al regista (compresi i costi di agenzia) - fase di sviluppo e pre-produzione</t>
  </si>
  <si>
    <t>2.4</t>
  </si>
  <si>
    <t>Altri costi relativi al regista (compresi i costi di agenzia) - fase di produzione</t>
  </si>
  <si>
    <t>2.5</t>
  </si>
  <si>
    <t>Oneri sociali relativi ai costi del personale di regia - fase di sviluppo e pre-produzione</t>
  </si>
  <si>
    <t>2.6</t>
  </si>
  <si>
    <t>Oneri sociali relativi ai costi del personale di regia - fase di produzione</t>
  </si>
  <si>
    <t>Sub-totale REGIA</t>
  </si>
  <si>
    <t>CAST ARTISTICO</t>
  </si>
  <si>
    <t>3.1</t>
  </si>
  <si>
    <t>3.2</t>
  </si>
  <si>
    <t>3.3</t>
  </si>
  <si>
    <t>3.4</t>
  </si>
  <si>
    <t>Altri costi relativi al cast artistico - fase di produzione</t>
  </si>
  <si>
    <t>Oneri sociali relativi ai costi del cast artistico - fase di sviluppo e pre-produzione</t>
  </si>
  <si>
    <t>Oneri sociali relativi ai costi del cast artistico - fase di produzione</t>
  </si>
  <si>
    <t>Sub-totale CAST ARTISTICO</t>
  </si>
  <si>
    <t>PRE-PRODUZIONE E PRODUZIONE</t>
  </si>
  <si>
    <t>4.1</t>
  </si>
  <si>
    <t>Reparto produzione - fase di sviluppo e pre-produzione</t>
  </si>
  <si>
    <t>4.2</t>
  </si>
  <si>
    <t>Reparto produzione - fase di produzione</t>
  </si>
  <si>
    <t>4.3</t>
  </si>
  <si>
    <t>Reparto regia - fase di sviluppo e pre-produzione</t>
  </si>
  <si>
    <t>4.4</t>
  </si>
  <si>
    <t>Reparto regia - fase di produzione</t>
  </si>
  <si>
    <t>4.5</t>
  </si>
  <si>
    <t>Scenografo - fase di sviluppo e pre-produzione</t>
  </si>
  <si>
    <t>4.6</t>
  </si>
  <si>
    <t>Scenografo - fase di produzione</t>
  </si>
  <si>
    <t>4.7</t>
  </si>
  <si>
    <t>Scenografia, teatri e costruzioni - costi del personale nella fase di sviluppo e pre-produzione</t>
  </si>
  <si>
    <t>4.8</t>
  </si>
  <si>
    <t>Scenografia, teatri e costruzioni - costi del personale nella fase di produzione</t>
  </si>
  <si>
    <t>4.9</t>
  </si>
  <si>
    <t>Scenografia, teatri e costruzioni - costi per servizi nella fase di sviluppo e pre-produzione</t>
  </si>
  <si>
    <t>4.10</t>
  </si>
  <si>
    <t>Scenografia, teatri e costruzioni - costi per servizi nella fase di produzione</t>
  </si>
  <si>
    <t>4.11</t>
  </si>
  <si>
    <t>Reparto location (interni e esterni) - costi del personale nella fase di sviluppo e pre-produzione</t>
  </si>
  <si>
    <t>4.12</t>
  </si>
  <si>
    <t>Reparto location (interni e esterni) - costi del personale nella fase di produzione</t>
  </si>
  <si>
    <t>4.13</t>
  </si>
  <si>
    <t>Reparto location (interni e esterni) - costi per servizi nella fase di sviluppo e pre-produzione</t>
  </si>
  <si>
    <t>4.14</t>
  </si>
  <si>
    <t>Reparto location (interni e esterni) - costi per servizi nella fase di produzione</t>
  </si>
  <si>
    <t>4.15</t>
  </si>
  <si>
    <t>Reparto props (maestranze di scenografia, attrezzisti) - costi del personale nella fase di produzione</t>
  </si>
  <si>
    <t>4.16</t>
  </si>
  <si>
    <t>Reparto props (maestranze di scenografia, attrezzisti) - costi per servizi nella fase di produzione</t>
  </si>
  <si>
    <t>4.17</t>
  </si>
  <si>
    <t>Effetti speciali, stunt, comparse - costi del personale nella fase di produzione</t>
  </si>
  <si>
    <t>4.18</t>
  </si>
  <si>
    <t>Effetti speciali, stunt, comparse - costi per servizi nella fase di produzione</t>
  </si>
  <si>
    <t>4.19</t>
  </si>
  <si>
    <t>Costumista - fase di sviluppo e pre-produzione</t>
  </si>
  <si>
    <t>4.20</t>
  </si>
  <si>
    <t>Costumista - fase di produzione</t>
  </si>
  <si>
    <t>4.21</t>
  </si>
  <si>
    <t>Truccatore - fase di sviluppo e pre-produzione</t>
  </si>
  <si>
    <t>4.22</t>
  </si>
  <si>
    <t>Truccatore - fase di produzione</t>
  </si>
  <si>
    <t>4.23</t>
  </si>
  <si>
    <t>Costumi, truccatori, parrucchieri - costi del personale nella fase di sviluppo e pre-produzione</t>
  </si>
  <si>
    <t>4.24</t>
  </si>
  <si>
    <t>Costumi, truccatori, parrucchieri - costi del personale nella fase di produzione</t>
  </si>
  <si>
    <t>4.25</t>
  </si>
  <si>
    <t>Costumi, truccatori, parrucchieri - costi per servizi nella fase di sviluppo e pre-produzione</t>
  </si>
  <si>
    <t>4.26</t>
  </si>
  <si>
    <t>Costumi, truccatori, parrucchieri - costi per servizi nella fase di produzione</t>
  </si>
  <si>
    <t>4.27</t>
  </si>
  <si>
    <t>Direttore della fotografia - fase di sviluppo e pre-produzione</t>
  </si>
  <si>
    <t>4.28</t>
  </si>
  <si>
    <t>Direttore della fotografia - fase di produzione</t>
  </si>
  <si>
    <t>4.29</t>
  </si>
  <si>
    <t>Mezzi tecnici (camera, pellicola e supporti digitali) - costi del personale nella fase di produzione</t>
  </si>
  <si>
    <t>4.30</t>
  </si>
  <si>
    <t>Mezzi tecnici (camera, pellicola e supporti digitali) - costi per servizi nella fase di produzione</t>
  </si>
  <si>
    <t>4.31</t>
  </si>
  <si>
    <t>Elettricisti e reparto luci - costi del personale nella fase di produzione</t>
  </si>
  <si>
    <t>4.32</t>
  </si>
  <si>
    <t>Elettricisti e reparto luci - costi per servizi nella fase di produzione</t>
  </si>
  <si>
    <t>4.33</t>
  </si>
  <si>
    <t>Macchinisti - costi del personale nella fase di produzione</t>
  </si>
  <si>
    <t>4.34</t>
  </si>
  <si>
    <t>Macchinisti - costi per servizi nella fase di produzione</t>
  </si>
  <si>
    <t>4.35</t>
  </si>
  <si>
    <t>Autore della musica (compositore) - fase di sviluppo e pre-produzione</t>
  </si>
  <si>
    <t>4.36</t>
  </si>
  <si>
    <t>Autore della musica (compositore) - fase di produzione</t>
  </si>
  <si>
    <t>4.37</t>
  </si>
  <si>
    <t>Fonico di presa diretta - fase di sviluppo e pre-produzione</t>
  </si>
  <si>
    <t>4.38</t>
  </si>
  <si>
    <t>Fonico di presa diretta - fase di produzione</t>
  </si>
  <si>
    <t>4.39</t>
  </si>
  <si>
    <t>Reparto sonoro - costi del personale nella fase di produzione</t>
  </si>
  <si>
    <t>4.40</t>
  </si>
  <si>
    <t>Reparto sonoro - costi per servizi nella fase di produzione</t>
  </si>
  <si>
    <t>4.41</t>
  </si>
  <si>
    <t>Viaggi e altre spese (hotel, viaggi, vitto e diarie) - fase di sviluppo e pre-produzione</t>
  </si>
  <si>
    <t>4.42</t>
  </si>
  <si>
    <t>Viaggi e altre spese (hotel, viaggi, vitto e diarie) - fase di produzione</t>
  </si>
  <si>
    <t>4.43</t>
  </si>
  <si>
    <t>Spese per trasporti (compresi autisti) - costi del personale nella fase di produzione</t>
  </si>
  <si>
    <t>4.44</t>
  </si>
  <si>
    <t>Spese per trasporti (compresi autisti) - costi per servizi nella fase di produzione</t>
  </si>
  <si>
    <t>4.45</t>
  </si>
  <si>
    <t>Altre spese - costi del personale nella fase di sviluppo e pre-produzione</t>
  </si>
  <si>
    <t>4.46</t>
  </si>
  <si>
    <t>Altre spese - costi del personale nella fase di produzione</t>
  </si>
  <si>
    <t>4.47</t>
  </si>
  <si>
    <t>Altre spese - costi per servizi nella fase di sviluppo e pre-produzione</t>
  </si>
  <si>
    <t>4.48</t>
  </si>
  <si>
    <t>Altre spese - costi per servizi nella fase di produzione</t>
  </si>
  <si>
    <t>4.49</t>
  </si>
  <si>
    <t>Oneri sociali realtivi ai costi del personale - fase di sviluppo e pre-produzione</t>
  </si>
  <si>
    <t>4.50</t>
  </si>
  <si>
    <t>Oneri sociali realtivi ai costi del personale - fase di produzione</t>
  </si>
  <si>
    <t>Sub-totale PRE-PRODUZIONE E PRODUZIONE</t>
  </si>
  <si>
    <t>POST-PRODUZIONE E LAVORAZIONI TECNICHE</t>
  </si>
  <si>
    <t>5.1</t>
  </si>
  <si>
    <t>Laboratori sviluppo e stampa - costi per servizi nella fase di produzione</t>
  </si>
  <si>
    <t>5.2</t>
  </si>
  <si>
    <t>Laboratori sviluppo e stampa - costi del personale nella fase di produzione</t>
  </si>
  <si>
    <t>5.3</t>
  </si>
  <si>
    <t>Post-produzione visiva - costi del personale nella fase di produzione</t>
  </si>
  <si>
    <t>5.4</t>
  </si>
  <si>
    <t>Post-produzione visiva - costi per servizi nella fase di produzione</t>
  </si>
  <si>
    <t>5.5</t>
  </si>
  <si>
    <t>Post-produzione sonora - costi del personale nella fase di produzione</t>
  </si>
  <si>
    <t>5.6</t>
  </si>
  <si>
    <t>Post-produzione sonora - costi per servizi nella fase di produzione</t>
  </si>
  <si>
    <t>5.7</t>
  </si>
  <si>
    <t>Montatore - costi per servizi nella fase di produzione</t>
  </si>
  <si>
    <t>5.8</t>
  </si>
  <si>
    <t>Montatore - costi del personale nella fase di produzione</t>
  </si>
  <si>
    <t>5.9</t>
  </si>
  <si>
    <t>Montaggio - costi del personale nella fase di produzione</t>
  </si>
  <si>
    <t>5.10</t>
  </si>
  <si>
    <t>Montaggio - costi per servizi nella fase di produzione</t>
  </si>
  <si>
    <t>5.11</t>
  </si>
  <si>
    <t>VFX - effetti speciali visivi - costi del personale nella fase di produzione</t>
  </si>
  <si>
    <t>5.12</t>
  </si>
  <si>
    <t>VFX - effetti speciali visivi - costi per servizi nella fase di produzione</t>
  </si>
  <si>
    <t>5.13</t>
  </si>
  <si>
    <t>Musica - costi del personale nella fase di produzione</t>
  </si>
  <si>
    <t>5.14</t>
  </si>
  <si>
    <t>Musica - costi per servizi nella fase di produzione</t>
  </si>
  <si>
    <t>5.15</t>
  </si>
  <si>
    <t>Spese di trasporto e viaggio relative alla post-produzione - costi del personale nella fase di produzione</t>
  </si>
  <si>
    <t>5.16</t>
  </si>
  <si>
    <t>Spese di trasporto e viaggio relative alla post-produzione - costi per servizi nella fase di produzione</t>
  </si>
  <si>
    <t>5.17</t>
  </si>
  <si>
    <t>Costi per strumenti di fruizione dell'opera - costi del personale nella fase di produzione</t>
  </si>
  <si>
    <t>5.18</t>
  </si>
  <si>
    <t>Costi per strumenti di fruizione dell'opera - costi per servizi nella fase di produzione</t>
  </si>
  <si>
    <t>5.19</t>
  </si>
  <si>
    <t>Altre spese di post-produzione e lavorazioni - costi del personale nella fase di produzione</t>
  </si>
  <si>
    <t>5.20</t>
  </si>
  <si>
    <t>Oneri sociali relativi al costo del personale di post-produzione e lavorazioni tecniche</t>
  </si>
  <si>
    <t>Sub-totale POST-PRODUZIONE E LAVORAZIONI TECNICHE</t>
  </si>
  <si>
    <t>SPESE VARIE</t>
  </si>
  <si>
    <t>6.1</t>
  </si>
  <si>
    <t>Costi di amministrazione</t>
  </si>
  <si>
    <t>6.2</t>
  </si>
  <si>
    <t>Oneri assicurativi, oneri finanziari e oneri di garanzia</t>
  </si>
  <si>
    <t>6.3</t>
  </si>
  <si>
    <t>Spese legali</t>
  </si>
  <si>
    <t>6.4</t>
  </si>
  <si>
    <t>Promozione e marketing</t>
  </si>
  <si>
    <t>6.5</t>
  </si>
  <si>
    <t>Completion bond</t>
  </si>
  <si>
    <t>6.6</t>
  </si>
  <si>
    <t>Altre spese varie</t>
  </si>
  <si>
    <t>Sub-totale SPESE VARIE</t>
  </si>
  <si>
    <t xml:space="preserve">TOTALE SOPRA LA LINEA </t>
  </si>
  <si>
    <t xml:space="preserve">TOTALE SOTTO LA LINEA </t>
  </si>
  <si>
    <t>TOTALE SOPRA E SOTTO LA LINEA o COSTO DELLA COPIA CAMPIONE</t>
  </si>
  <si>
    <t>SPESE GENERALI</t>
  </si>
  <si>
    <t>7.1</t>
  </si>
  <si>
    <t>Spese generali</t>
  </si>
  <si>
    <t>7.2</t>
  </si>
  <si>
    <t>Spese generali differite</t>
  </si>
  <si>
    <t>7.3</t>
  </si>
  <si>
    <t>Producer`s fees</t>
  </si>
  <si>
    <t>7.4</t>
  </si>
  <si>
    <t>Fee produttori esecutivi esteri</t>
  </si>
  <si>
    <t>7.5</t>
  </si>
  <si>
    <t>Producer`s fee differito</t>
  </si>
  <si>
    <t>7.6</t>
  </si>
  <si>
    <t>Altri contributi differiti e contributi in natura/servizi</t>
  </si>
  <si>
    <t>Sub-totale SPESE GENERALI</t>
  </si>
  <si>
    <t>TOTALE BILANCIO TOTALE DI PRODUZIONE o COSTO DI PRODUZIONE</t>
  </si>
  <si>
    <t>Costo della copia campione dell’opera (esclusi spese generali e producer fee)</t>
  </si>
  <si>
    <t>Costo di produzione - al lordo di qualsiasi imposta o altro onere</t>
  </si>
  <si>
    <t>il</t>
  </si>
  <si>
    <t>in qualità di legale rappresentante di</t>
  </si>
  <si>
    <t xml:space="preserve">con sede legale in </t>
  </si>
  <si>
    <t>Il/La sottoscritto/a</t>
  </si>
  <si>
    <t xml:space="preserve">nato/a a </t>
  </si>
  <si>
    <t>A</t>
  </si>
  <si>
    <t>B</t>
  </si>
  <si>
    <t>C</t>
  </si>
  <si>
    <t>D</t>
  </si>
  <si>
    <t>E</t>
  </si>
  <si>
    <t>CATEGORIA</t>
  </si>
  <si>
    <t>NATURA GIURIDICA</t>
  </si>
  <si>
    <r>
      <t>Ai sensi del</t>
    </r>
    <r>
      <rPr>
        <i/>
        <sz val="9"/>
        <color rgb="FF000000"/>
        <rFont val="Calibri"/>
        <family val="2"/>
        <scheme val="minor"/>
      </rPr>
      <t xml:space="preserve"> </t>
    </r>
    <r>
      <rPr>
        <sz val="9"/>
        <color rgb="FF000000"/>
        <rFont val="Calibri"/>
        <family val="2"/>
        <scheme val="minor"/>
      </rPr>
      <t xml:space="preserve">Regolamento UE n. 679/2016, autorizzo espressamente l’utilizzo dei dati riportati nel presente allegato utile per la partecipazione all’Avviso pubblico </t>
    </r>
    <r>
      <rPr>
        <b/>
        <sz val="9"/>
        <color rgb="FF000000"/>
        <rFont val="Calibri"/>
        <family val="2"/>
        <scheme val="minor"/>
      </rPr>
      <t>Apulia Film Fund</t>
    </r>
    <r>
      <rPr>
        <sz val="9"/>
        <color rgb="FF000000"/>
        <rFont val="Calibri"/>
        <family val="2"/>
        <scheme val="minor"/>
      </rPr>
      <t>.</t>
    </r>
  </si>
  <si>
    <t>Tipologia accordo</t>
  </si>
  <si>
    <t>TIPOLOGIA PROGETTO</t>
  </si>
  <si>
    <t>TIPOLOGIA ACCORDO</t>
  </si>
  <si>
    <t>Coproduzione</t>
  </si>
  <si>
    <t>Produzione associata</t>
  </si>
  <si>
    <t>Categoria e Tipologia progetto</t>
  </si>
  <si>
    <t>Categoria A - Lungometraggio di finzione con una durata minima di 52 minuti, a principale sfruttamento cinematografico</t>
  </si>
  <si>
    <t>Categoria C - Documentario creativo con una durata minima di 52 minuti, a principale sfruttamento cinematografico</t>
  </si>
  <si>
    <t>Categoria C - Documentario creativo singolo, non principalmente destinato allo sfruttamento cinematografico</t>
  </si>
  <si>
    <t>Categoria C - Documentario creativo seriale, non principalmente destinato allo sfruttamento cinematografico</t>
  </si>
  <si>
    <t>Categoria D - Lungometraggio di animazione con una durata minima di 52 minuti</t>
  </si>
  <si>
    <t>Categoria D - Opera seriale di animazione con una durata minima di 24 minuti</t>
  </si>
  <si>
    <t>Categoria E - Cortometraggio di finzione con una durata inferiore ai 52 minuti</t>
  </si>
  <si>
    <t>Categoria E - Cortometraggio musicale (videoclip)</t>
  </si>
  <si>
    <t>Telefono</t>
  </si>
  <si>
    <r>
      <t xml:space="preserve">CHIEDE </t>
    </r>
    <r>
      <rPr>
        <sz val="10"/>
        <color rgb="FF000000"/>
        <rFont val="Calibri"/>
        <family val="2"/>
        <scheme val="minor"/>
      </rPr>
      <t>di poter partecipare all'Avviso pubblico</t>
    </r>
    <r>
      <rPr>
        <b/>
        <sz val="10"/>
        <color rgb="FF000000"/>
        <rFont val="Calibri"/>
        <family val="2"/>
        <scheme val="minor"/>
      </rPr>
      <t xml:space="preserve"> Apulia Film Fund</t>
    </r>
    <r>
      <rPr>
        <sz val="10"/>
        <color rgb="FF000000"/>
        <rFont val="Calibri"/>
        <family val="2"/>
        <scheme val="minor"/>
      </rPr>
      <t xml:space="preserve"> 
con la seguente proposta progettuale di opera audiovisiva:</t>
    </r>
  </si>
  <si>
    <t>ULA Impresa proponente</t>
  </si>
  <si>
    <t>Periodo postproduzione</t>
  </si>
  <si>
    <t>Dati anagrafici e profilo del Soggetto proponente</t>
  </si>
  <si>
    <t>* Ai sensi dell'art.7 par.4, il progetto si considera concluso quando:
- le attività sono state realizzate integralmente,
- le spese sono state sostenute,
- abbia realizzato l’obiettivo per cui è stato ammesso a finanziamento, 
- sia stata consegnata la copia campione dell’opera audiovisiva.</t>
  </si>
  <si>
    <t xml:space="preserve">Cronoprogramma del progetto </t>
  </si>
  <si>
    <t>Totale giorni*</t>
  </si>
  <si>
    <t>*Il sabato è considerato lavorativo e incluso nel calcolo</t>
  </si>
  <si>
    <t>Periodo preparazione generale</t>
  </si>
  <si>
    <t>Periodo lavorazione generale</t>
  </si>
  <si>
    <t>Data di conclusione del progetto*</t>
  </si>
  <si>
    <t>Canale distributivo</t>
  </si>
  <si>
    <t>Totale sotto la linea</t>
  </si>
  <si>
    <t>Totale sopra la linea</t>
  </si>
  <si>
    <t xml:space="preserve">Copertura finanziaria (pari al totale dei finanziamenti confermati) </t>
  </si>
  <si>
    <t>Piano dei costi</t>
  </si>
  <si>
    <t>Elenco delle spese e Contributo richiesto</t>
  </si>
  <si>
    <t>Percentuale di rimborso</t>
  </si>
  <si>
    <t>Contributo richiesto</t>
  </si>
  <si>
    <t>00/00/00</t>
  </si>
  <si>
    <t>Se il contributo richiesto è maggiore di 150.000€, compilare l'allegato relativo alle verifiche antimafia</t>
  </si>
  <si>
    <t>Cast artistico*</t>
  </si>
  <si>
    <t>Cast tecnico*</t>
  </si>
  <si>
    <t>Numero totale lavoratori</t>
  </si>
  <si>
    <t>Numero totale lavoratori iscritti alla Production guide</t>
  </si>
  <si>
    <t>Documento informatico firmato digitalmente dal legale rappresentante, ai sensi del testo unico D.P.R. 28 dicembre 2000, n. 445, del D.Lgs. 7 marzo 2005, n. 82 e norme collegate, il quale sostituisce il testo cartaceo e la firma autografa</t>
  </si>
  <si>
    <t>SVOD</t>
  </si>
  <si>
    <t>Location fuori Puglia (elencare le location esterne al territorio pugliese):</t>
  </si>
  <si>
    <t>Location in Puglia (elencare le location del territorio pugliese e specificare se dichiarate all'interno della sceneggiatura):</t>
  </si>
  <si>
    <t>Valorizzazione o autenticità del patrimonio artistico, culturale, storico, ambientale, paesaggistico, enogastronomico ed artigianale della Puglia, all’interno della narrazione:</t>
  </si>
  <si>
    <t>TOTALE COSTO DI PRODUZIONE</t>
  </si>
  <si>
    <t>Finanziamento regionale (da indicare Apulia Film Fund)</t>
  </si>
  <si>
    <t>interessi passivi</t>
  </si>
  <si>
    <t>ASSICURAZIONI</t>
  </si>
  <si>
    <t>PREORGANIZZAZIONE</t>
  </si>
  <si>
    <t>MUSICA</t>
  </si>
  <si>
    <t>EDIZIONE</t>
  </si>
  <si>
    <t>TRASPORTI</t>
  </si>
  <si>
    <t>ESTERNI</t>
  </si>
  <si>
    <t>MEZZI TECNICI</t>
  </si>
  <si>
    <t>INTERNI DAL VERO</t>
  </si>
  <si>
    <t>TEATRI E COSTRUZIONI</t>
  </si>
  <si>
    <t>SCENOGRAFIA</t>
  </si>
  <si>
    <t>COSTUMI</t>
  </si>
  <si>
    <t>PERSONALE ARTISTICO</t>
  </si>
  <si>
    <t>MAESTRANZE</t>
  </si>
  <si>
    <t>PERSONALE TECNICO</t>
  </si>
  <si>
    <t>PRODUZIONE</t>
  </si>
  <si>
    <t>DIREZIONE</t>
  </si>
  <si>
    <t>Agenzie</t>
  </si>
  <si>
    <t>TITOLO SPESA</t>
  </si>
  <si>
    <t>DETTAGLIO COSTO</t>
  </si>
  <si>
    <t xml:space="preserve">SOGGETTO E SCENEGGIATURA  </t>
  </si>
  <si>
    <t>Opzione diritti d'autore</t>
    <phoneticPr fontId="0" type="noConversion"/>
  </si>
  <si>
    <t>Soggetto</t>
  </si>
  <si>
    <t>Sceneggiatura</t>
  </si>
  <si>
    <t>Traduzioni</t>
  </si>
  <si>
    <t xml:space="preserve">Revisione </t>
  </si>
  <si>
    <t>X</t>
  </si>
  <si>
    <t>perc.</t>
  </si>
  <si>
    <t xml:space="preserve"> </t>
  </si>
  <si>
    <t>TOTALE 01</t>
  </si>
  <si>
    <t>Consulenza regia</t>
  </si>
  <si>
    <t>Perc.</t>
  </si>
  <si>
    <t>TOTALE   02</t>
  </si>
  <si>
    <t>ATTORI PRINCIPALI</t>
  </si>
  <si>
    <t>pose</t>
  </si>
  <si>
    <t>comp/posa</t>
  </si>
  <si>
    <t>Attore</t>
  </si>
  <si>
    <t xml:space="preserve">Consulenza Attori </t>
  </si>
  <si>
    <t>TOTALE  03</t>
  </si>
  <si>
    <t>Totale Costi Sopra la Linea</t>
  </si>
  <si>
    <t>Prod esecutivo - inclusi O.S.-</t>
  </si>
  <si>
    <t>Organizzatore Generale</t>
  </si>
  <si>
    <t>forfait x  €</t>
  </si>
  <si>
    <t>Direttore di Produzione</t>
  </si>
  <si>
    <t>Pre/post prod.</t>
  </si>
  <si>
    <t>sett. x  €</t>
  </si>
  <si>
    <t>Coordinatrice di Produzione</t>
  </si>
  <si>
    <t>Location Manager</t>
  </si>
  <si>
    <t>Ispettore di Produzione</t>
  </si>
  <si>
    <t>Segretario di produzione</t>
  </si>
  <si>
    <t xml:space="preserve">Amministratore  </t>
  </si>
  <si>
    <t xml:space="preserve">Cassiere </t>
  </si>
  <si>
    <t>Runners</t>
  </si>
  <si>
    <t>Straordinari, notturni e festivi</t>
  </si>
  <si>
    <t>flat</t>
  </si>
  <si>
    <t>TOTALE      04</t>
  </si>
  <si>
    <t>REPARTO REGIA</t>
  </si>
  <si>
    <t xml:space="preserve">Aiuto Regista </t>
  </si>
  <si>
    <t xml:space="preserve">Assistente alla regia  </t>
  </si>
  <si>
    <t>2° Assistente alla regia</t>
  </si>
  <si>
    <t>Segretaria di Edizione</t>
  </si>
  <si>
    <t>Casting ruoli principali (no o.s.)</t>
  </si>
  <si>
    <t>TOTALE      05</t>
  </si>
  <si>
    <t>REPARTO MONTAGGIO</t>
  </si>
  <si>
    <t>Montatore</t>
  </si>
  <si>
    <t>Assistente Montatore</t>
  </si>
  <si>
    <t>2° Assistente Montatore</t>
  </si>
  <si>
    <t>Montatore suono</t>
  </si>
  <si>
    <t>Coordinatore di edizione</t>
  </si>
  <si>
    <t>TOTALE      06</t>
  </si>
  <si>
    <t xml:space="preserve">Direttore della Fotografia  </t>
  </si>
  <si>
    <t xml:space="preserve">Operatore di macchina  </t>
  </si>
  <si>
    <t>Assistenti operatore / DIT</t>
  </si>
  <si>
    <t>Aiuto operatore / Data</t>
  </si>
  <si>
    <t>Video Assist</t>
  </si>
  <si>
    <t>Operatore subacqueo  / steadycam</t>
  </si>
  <si>
    <t>Fotografo di scena</t>
  </si>
  <si>
    <t>Tecnico del Suono</t>
  </si>
  <si>
    <t xml:space="preserve">Microfonista </t>
  </si>
  <si>
    <t>Architetto Scenografo</t>
  </si>
  <si>
    <t>Assistente scenografo</t>
  </si>
  <si>
    <t xml:space="preserve">Arredatore </t>
  </si>
  <si>
    <t xml:space="preserve">Aiuto Arredatore </t>
  </si>
  <si>
    <t xml:space="preserve">Costumista </t>
  </si>
  <si>
    <t>Aiuto costumista</t>
  </si>
  <si>
    <t>Assistente costumista</t>
  </si>
  <si>
    <t xml:space="preserve">Truccatore </t>
  </si>
  <si>
    <t>Aiuto truccatore\aggiunto</t>
  </si>
  <si>
    <t>Giornalieri</t>
  </si>
  <si>
    <t>numero</t>
  </si>
  <si>
    <t xml:space="preserve">Parrucchiere </t>
  </si>
  <si>
    <t>Aiuto trucco/parrucco</t>
  </si>
  <si>
    <t xml:space="preserve">Straordinari </t>
  </si>
  <si>
    <t>ore lavorate  X</t>
  </si>
  <si>
    <t>Notturni</t>
  </si>
  <si>
    <t>TOTALE    07</t>
  </si>
  <si>
    <t xml:space="preserve">C. squadra Elettricisti </t>
  </si>
  <si>
    <t>Carico/scarico</t>
  </si>
  <si>
    <t>Elettricisti  (X num.)</t>
  </si>
  <si>
    <t xml:space="preserve">C. squadra Macchinisti </t>
  </si>
  <si>
    <t>Macchinisti (X num.)</t>
  </si>
  <si>
    <t>Gruppisti</t>
  </si>
  <si>
    <t xml:space="preserve">Capo Sarta </t>
  </si>
  <si>
    <t>Prep./ricons.</t>
  </si>
  <si>
    <t>Sarte    (X num.)</t>
  </si>
  <si>
    <t xml:space="preserve">Giornalieri </t>
  </si>
  <si>
    <t>pres. x  €</t>
  </si>
  <si>
    <t>C.squadra attrezzisti</t>
  </si>
  <si>
    <t>Aiuto Attrezzisti (X num.)</t>
  </si>
  <si>
    <t>Scenotecnici (X num.)</t>
  </si>
  <si>
    <t>Falegnami (X num.)</t>
  </si>
  <si>
    <t>Pittori di scena (X n.)</t>
  </si>
  <si>
    <t>Manovali</t>
  </si>
  <si>
    <t>Autisti   (X num.)</t>
  </si>
  <si>
    <t>TOTALE 08</t>
  </si>
  <si>
    <t>Attori  Secondari</t>
  </si>
  <si>
    <t>pose x €</t>
  </si>
  <si>
    <t>Consulenze attori secondari</t>
  </si>
  <si>
    <t>Ruoli Minori</t>
  </si>
  <si>
    <t>Generici</t>
  </si>
  <si>
    <t>Controfigure e stunt</t>
  </si>
  <si>
    <t>Minori e accompagni</t>
  </si>
  <si>
    <t>Casting  integrazioni</t>
  </si>
  <si>
    <t>Capogruppo</t>
  </si>
  <si>
    <t>Ass. capogruppo</t>
  </si>
  <si>
    <t>TOTALE   09</t>
  </si>
  <si>
    <t>Nolo e acquisto costumi cast</t>
  </si>
  <si>
    <t>Mat. Trucco</t>
  </si>
  <si>
    <t>x</t>
  </si>
  <si>
    <t>Mat. Parrucchiere</t>
  </si>
  <si>
    <t>Parrucche acconciature</t>
  </si>
  <si>
    <t>Accessori</t>
  </si>
  <si>
    <t>Materiali sartoria e lavanderia</t>
  </si>
  <si>
    <t>Danni e indennizzi</t>
  </si>
  <si>
    <t>Balilla trucco e parrucco</t>
  </si>
  <si>
    <t>TOTALE  10</t>
  </si>
  <si>
    <t xml:space="preserve">Arredamento/Tappezzeria </t>
  </si>
  <si>
    <t>Fabbisogno scena</t>
  </si>
  <si>
    <t>Veicoli  e natanti di scena</t>
  </si>
  <si>
    <t>Cibi e bevande di scena</t>
  </si>
  <si>
    <t>Animali di scena</t>
  </si>
  <si>
    <t>materiali FX</t>
  </si>
  <si>
    <t>Materiale Attrezzisti</t>
  </si>
  <si>
    <t>Piante e fiori di scena</t>
  </si>
  <si>
    <t>Oggetti speciali</t>
  </si>
  <si>
    <t>Danni e rotture</t>
  </si>
  <si>
    <t>Effetto pioggia</t>
  </si>
  <si>
    <t>Varie</t>
  </si>
  <si>
    <t>Balille attrezzisti</t>
  </si>
  <si>
    <t>TOTALE  11</t>
  </si>
  <si>
    <t>Noleggio teatri di posa</t>
  </si>
  <si>
    <t>TOTALE  12</t>
  </si>
  <si>
    <t>Nolo ambienti interni</t>
    <phoneticPr fontId="0" type="noConversion"/>
  </si>
  <si>
    <t>Nolo ambienti esterni</t>
    <phoneticPr fontId="0" type="noConversion"/>
  </si>
  <si>
    <t>Stazione ferroviaria / Aeroporto</t>
  </si>
  <si>
    <t>Adattamenti</t>
  </si>
  <si>
    <t>TOTALE  13</t>
  </si>
  <si>
    <t>Nolo Macchina da presa</t>
  </si>
  <si>
    <t>Materiale elettricisti</t>
  </si>
  <si>
    <t>Materiale macchinisti</t>
  </si>
  <si>
    <t>Nolo App. Sonori</t>
  </si>
  <si>
    <t>Gelatine e accessori</t>
  </si>
  <si>
    <t>Consumo lampade</t>
  </si>
  <si>
    <t>Materiale di consumo</t>
  </si>
  <si>
    <t>Materiale fotografico</t>
  </si>
  <si>
    <t>Materiale Operatori e steady</t>
  </si>
  <si>
    <t>Balilla elettricisti e macchinisti</t>
  </si>
  <si>
    <t>Balilla attrezzisti</t>
  </si>
  <si>
    <t>Balilla ass operatore - DIT</t>
  </si>
  <si>
    <t>Guasti e rotture</t>
  </si>
  <si>
    <t>Balille diverse</t>
  </si>
  <si>
    <t>Nolo Steadycam</t>
  </si>
  <si>
    <t>Attrezzature speciali (piattaforma, drone, elicottero, etc)</t>
  </si>
  <si>
    <t>TOTALE   14</t>
  </si>
  <si>
    <t>Occupaz. luoghi privati</t>
  </si>
  <si>
    <t>Ocluoghi Pubbl.acc ZTL</t>
  </si>
  <si>
    <t xml:space="preserve">gg. </t>
  </si>
  <si>
    <t xml:space="preserve"> x  €</t>
  </si>
  <si>
    <t>Affitto locali</t>
  </si>
  <si>
    <t>Viaggio attori protagonisti/Regista</t>
  </si>
  <si>
    <t>n.</t>
  </si>
  <si>
    <t>Viaggi  Troupe / attori</t>
  </si>
  <si>
    <t>Diarie Regista e Attori Protagonisti</t>
  </si>
  <si>
    <t xml:space="preserve">pers. X gg. </t>
  </si>
  <si>
    <t>Diarie Attori (X num.)</t>
  </si>
  <si>
    <t>Diarie Troupe (X n.)</t>
  </si>
  <si>
    <t>Hotel Regista e Attrori Protagonisti</t>
  </si>
  <si>
    <t>Hotel Attori (X num.)</t>
  </si>
  <si>
    <t>Hotel  Troupe (X n.)</t>
  </si>
  <si>
    <t>Cestini</t>
  </si>
  <si>
    <t>numero</t>
    <phoneticPr fontId="0" type="noConversion"/>
  </si>
  <si>
    <t>cestini generici e vari</t>
  </si>
  <si>
    <t xml:space="preserve">Spedizioni </t>
  </si>
  <si>
    <t>Security e fire safety</t>
    <phoneticPr fontId="0" type="noConversion"/>
  </si>
  <si>
    <t>Safety e first aid</t>
    <phoneticPr fontId="0" type="noConversion"/>
  </si>
  <si>
    <t>Danni e  rotture</t>
  </si>
  <si>
    <t>TOTALE     15</t>
  </si>
  <si>
    <t xml:space="preserve">Autovetture e pulmini (X num.) </t>
  </si>
  <si>
    <t>Autocarri    (X num.)</t>
  </si>
  <si>
    <t>Furgone M.d.p.</t>
  </si>
  <si>
    <t>Furgone Attrezzisti</t>
  </si>
  <si>
    <t>Sartoria mobile</t>
  </si>
  <si>
    <t>Roulottes trucco</t>
  </si>
  <si>
    <t>Tricamper</t>
  </si>
  <si>
    <t>Cinemobile</t>
  </si>
  <si>
    <t>Botticella (II gruppo)</t>
  </si>
  <si>
    <t>Funzionam. gruppo</t>
  </si>
  <si>
    <t>ore di moto  X</t>
  </si>
  <si>
    <t>Imbarcazioni di servizio</t>
  </si>
  <si>
    <t>Rimborsi locomozione</t>
  </si>
  <si>
    <t>Chilometraggi</t>
    <phoneticPr fontId="0" type="noConversion"/>
  </si>
  <si>
    <t>TOTALE  16</t>
  </si>
  <si>
    <t>SUPPORTI DIGITALI E PELLICOLA</t>
  </si>
  <si>
    <t>Negativo scena X metri</t>
  </si>
  <si>
    <t>x  €</t>
  </si>
  <si>
    <t>Schede Flash</t>
  </si>
  <si>
    <t xml:space="preserve">Hard Disk  </t>
  </si>
  <si>
    <t>TOTALE    17</t>
  </si>
  <si>
    <t>LAVORAZIONI LABORATORIO</t>
  </si>
  <si>
    <t xml:space="preserve"> Sviluppo Neg. Scena X mt.</t>
  </si>
  <si>
    <t>Titoli e Truke</t>
  </si>
  <si>
    <t>Color Correction</t>
  </si>
  <si>
    <t xml:space="preserve">Grading </t>
  </si>
  <si>
    <t>Conforming</t>
  </si>
  <si>
    <t>Altre lavorazioni video</t>
  </si>
  <si>
    <t>Versione finale 4k</t>
  </si>
  <si>
    <t xml:space="preserve">Forfait laboratorio </t>
  </si>
  <si>
    <t>Varie laboratorio</t>
  </si>
  <si>
    <t>Effetti Speciali Digitali e Post Digitale</t>
  </si>
  <si>
    <t>TOTALE     18</t>
  </si>
  <si>
    <t>Forfait Edizione</t>
  </si>
  <si>
    <t xml:space="preserve">Nolo AVID o simili     </t>
  </si>
  <si>
    <t>sett x €</t>
  </si>
  <si>
    <t>Nolo Protools o simili</t>
  </si>
  <si>
    <t>Trascrizioni</t>
  </si>
  <si>
    <t>h. x €</t>
  </si>
  <si>
    <t>Direttore Doppiaggio</t>
  </si>
  <si>
    <t>turni x €</t>
  </si>
  <si>
    <t>Assistente Doppiaggio</t>
  </si>
  <si>
    <t xml:space="preserve">Doppiatori  </t>
  </si>
  <si>
    <t>Sala  doppiaggio</t>
  </si>
  <si>
    <t>Rumoristi</t>
  </si>
  <si>
    <t xml:space="preserve">Sincronizzaz. Colonne </t>
  </si>
  <si>
    <t>Sottotitoli  a FORFAIT</t>
  </si>
  <si>
    <t>Repertorio video</t>
  </si>
  <si>
    <t>TOTALE  19</t>
  </si>
  <si>
    <t>Forfait</t>
  </si>
  <si>
    <t>Diritti Dolby</t>
  </si>
  <si>
    <t>TOTALE  20</t>
  </si>
  <si>
    <t>Sopralluoghi</t>
  </si>
  <si>
    <t>Fotografie</t>
  </si>
  <si>
    <t>Viaggi  Preparazione</t>
  </si>
  <si>
    <t>Hotel Preparaz. - N.</t>
  </si>
  <si>
    <t>pers. X gg.</t>
  </si>
  <si>
    <t>Diarie Preparaz. - N.</t>
  </si>
  <si>
    <t>Provini attori</t>
    <phoneticPr fontId="0" type="noConversion"/>
  </si>
  <si>
    <t>Personale tecnico</t>
  </si>
  <si>
    <t>Cestini, Bar e Ristorante</t>
  </si>
  <si>
    <t>Rappresentanza</t>
  </si>
  <si>
    <t>Postelegrafoniche</t>
  </si>
  <si>
    <t>Locomozioni</t>
  </si>
  <si>
    <t>TOTALE   21</t>
  </si>
  <si>
    <t>Fideiussioni</t>
  </si>
  <si>
    <t>TOTALE   22</t>
  </si>
  <si>
    <t xml:space="preserve">SPESE VARIE </t>
  </si>
  <si>
    <t>Affitto e pulizia uffici</t>
  </si>
  <si>
    <t>Cancelleria</t>
  </si>
  <si>
    <t>Spese mediche</t>
  </si>
  <si>
    <t>Spese notarili e legali</t>
  </si>
  <si>
    <t>ufficio stampa</t>
  </si>
  <si>
    <t>Bar e Ristorante</t>
  </si>
  <si>
    <t>Sicurezza sul lavoro</t>
  </si>
  <si>
    <t>Backstage</t>
  </si>
  <si>
    <t>TOTALE   23</t>
  </si>
  <si>
    <t>Totale Costi Sotto la Linea</t>
  </si>
  <si>
    <t>Totale Costi Sopra e Sotto la Linea</t>
  </si>
  <si>
    <t>IMPREVISTI, SPESE GENERALI E PRODUCER FEE</t>
  </si>
  <si>
    <t>€</t>
  </si>
  <si>
    <t>TOTALE     24</t>
  </si>
  <si>
    <t>TOTALE  GENERALE</t>
  </si>
  <si>
    <t>Attori principali</t>
  </si>
  <si>
    <t>Produzione</t>
  </si>
  <si>
    <t>Diritti musica</t>
  </si>
  <si>
    <t>Altri contributi differiti e/o in natura/servizi</t>
  </si>
  <si>
    <t>%</t>
  </si>
  <si>
    <t>indirizzo, CAP</t>
  </si>
  <si>
    <t>Rating di legalità</t>
  </si>
  <si>
    <t>Criteri di premialità</t>
  </si>
  <si>
    <t>Telefono e PEC</t>
  </si>
  <si>
    <t>Produttore istante</t>
  </si>
  <si>
    <t>Sala  premix e mixage</t>
  </si>
  <si>
    <t>Ulteriori elementi di valutazione</t>
  </si>
  <si>
    <t xml:space="preserve">Patrimonio netto dell'impresa istante risultante dall’ultimo bilancio approvato e depositato. Per le imprese non obbligate alla redazione del bilancio il PN si desume sulla base di un bilancio redatto ex Artt. da 2423 a 2425 del Codice Civile da un professionista abilitato. </t>
  </si>
  <si>
    <t>Strategie di diffusione e distribuzione dell’opera, con particolare riferimento all’individuazione del pubblico nazionale ed internazionale di riferimento e potenziale artistico dell’opera audiovisiva in relazione alla selezione in festival in Italia e all’estero:</t>
  </si>
  <si>
    <t>Per il dettaglio delle spese seguenti fa fede il testo dell'Avviso:</t>
  </si>
  <si>
    <t>1. Lordo busta paga del personale dipendente a tempo determinato o indeterminato, residente in Puglia, iscritto al database Production Guide</t>
  </si>
  <si>
    <t>(il formato delle date è gg/mm/aa)</t>
  </si>
  <si>
    <t>Profilo dell'impresa proponente</t>
  </si>
  <si>
    <t>Se coproduttore, indicare percentuale</t>
  </si>
  <si>
    <t>Nome sociale</t>
  </si>
  <si>
    <t>1.1</t>
  </si>
  <si>
    <t>PIANO FINANZIARIO - Allegato 1d</t>
  </si>
  <si>
    <t>BILANCIO TOTALE DI PRODUZIONE - Allegato 1c</t>
  </si>
  <si>
    <t>Categoria B - Opera di finzione singola televisiva con una durata complessiva minima di 90 minuti, destinata principalmente alla trasmissione televisiva</t>
  </si>
  <si>
    <t>Categoria B - Opera di finzione singola web con una durata complessiva minima di 90 minuti, destinata principalmente alla trasmissione SVOD</t>
  </si>
  <si>
    <t>Categoria B - Opera di finzione seriale televisiva con una durata complessiva minima di 90 minuti, destinata principalmente alla trasmissione televisiva</t>
  </si>
  <si>
    <t>Categoria B - Opera di finzione seriale web con una durata complessiva minima di 90 minuti, destinata principalmente alla trasmissione SVOD</t>
  </si>
  <si>
    <t>3. Beni di consumo non durevoli acquisiti/noleggiati da fornitori residenti ai fini fiscali in Puglia;</t>
  </si>
  <si>
    <r>
      <t>5.</t>
    </r>
    <r>
      <rPr>
        <sz val="7"/>
        <color rgb="FF000000"/>
        <rFont val="Times New Roman"/>
        <family val="1"/>
      </rPr>
      <t xml:space="preserve"> </t>
    </r>
    <r>
      <rPr>
        <sz val="10"/>
        <color rgb="FF000000"/>
        <rFont val="Calibri"/>
        <family val="2"/>
      </rPr>
      <t>Noleggio di location afferenti in via esclusiva al progetto e localizzate in Puglia, di proprietari residenti ai fini fiscali in Puglia;</t>
    </r>
  </si>
  <si>
    <r>
      <t>7.</t>
    </r>
    <r>
      <rPr>
        <sz val="7"/>
        <color rgb="FF000000"/>
        <rFont val="Times New Roman"/>
        <family val="1"/>
      </rPr>
      <t xml:space="preserve"> </t>
    </r>
    <r>
      <rPr>
        <sz val="10"/>
        <color rgb="FF000000"/>
        <rFont val="Calibri"/>
        <family val="2"/>
      </rPr>
      <t>Spese sostenute per strutture ricettive localizzate in Puglia, ossia con unità produttiva all’interno della regione.</t>
    </r>
  </si>
  <si>
    <r>
      <t>6.</t>
    </r>
    <r>
      <rPr>
        <sz val="7"/>
        <color rgb="FF000000"/>
        <rFont val="Times New Roman"/>
        <family val="1"/>
      </rPr>
      <t xml:space="preserve"> </t>
    </r>
    <r>
      <rPr>
        <sz val="10"/>
        <color rgb="FF000000"/>
        <rFont val="Calibri"/>
        <family val="2"/>
      </rPr>
      <t>Costi per permessi e autorizzazioni localizzate in Puglia;</t>
    </r>
  </si>
  <si>
    <r>
      <t>2.</t>
    </r>
    <r>
      <rPr>
        <sz val="7"/>
        <color rgb="FF000000"/>
        <rFont val="Times New Roman"/>
        <family val="1"/>
      </rPr>
      <t> </t>
    </r>
    <r>
      <rPr>
        <sz val="10"/>
        <color rgb="FF000000"/>
        <rFont val="Calibri"/>
        <family val="2"/>
      </rPr>
      <t>Spese per fornitura di servizi, prestazione e compensi consulenze, effettuate da imprese e/o professionisti residenti ai fini fiscali in Puglia;</t>
    </r>
  </si>
  <si>
    <t>Oneri Sociali azienda su euro</t>
  </si>
  <si>
    <t>PREVENTIVO ANALITICO DEI COSTI DI PRODUZIONE IN PUGLIA - Allegato 1b</t>
  </si>
  <si>
    <t>Categoria E - Cortometraggio di animazione con una durata minima di 5 minuti</t>
  </si>
  <si>
    <t>Durata in minuti</t>
  </si>
  <si>
    <r>
      <t xml:space="preserve">* </t>
    </r>
    <r>
      <rPr>
        <i/>
        <sz val="8"/>
        <color rgb="FF000000"/>
        <rFont val="Calibri"/>
        <family val="2"/>
        <scheme val="minor"/>
      </rPr>
      <t>esclusi generici, lavoratori assunti “a giornata”, figurazioni, figurazioni speciali e tirocinanti</t>
    </r>
  </si>
  <si>
    <t>Eventuali note per progetti categoria D o E (solo animazione):</t>
  </si>
  <si>
    <r>
      <t xml:space="preserve">Numero puntate </t>
    </r>
    <r>
      <rPr>
        <i/>
        <sz val="10"/>
        <color rgb="FF000000"/>
        <rFont val="Calibri"/>
        <family val="2"/>
        <scheme val="minor"/>
      </rPr>
      <t>(in caso di progetto seriale)</t>
    </r>
  </si>
  <si>
    <r>
      <t xml:space="preserve">Durata complessiva delle puntate in minuti </t>
    </r>
    <r>
      <rPr>
        <i/>
        <sz val="10"/>
        <color rgb="FF000000"/>
        <rFont val="Calibri"/>
        <family val="2"/>
        <scheme val="minor"/>
      </rPr>
      <t>(in caso di progetto seriale)</t>
    </r>
  </si>
  <si>
    <r>
      <t xml:space="preserve">Logline </t>
    </r>
    <r>
      <rPr>
        <i/>
        <sz val="10"/>
        <color rgb="FF000000"/>
        <rFont val="Calibri"/>
        <family val="2"/>
        <scheme val="minor"/>
      </rPr>
      <t>(massimo 250 caratteri, spazi inclusi)</t>
    </r>
  </si>
  <si>
    <t>(in caso affermativo, indicare QUI ruolo e nominativo)</t>
  </si>
  <si>
    <t>Film che abbia ottenuto i contributi selettivi di cui all’articolo 26 della legge n. 220 del 2016 e che sia stato dichiarato, dagli esperti di cui all’articolo 26, comma 2, della legge n. 220 del 2016, non in grado di attrarre risorse finanziarie significative dal settore privato;</t>
  </si>
  <si>
    <t>Opera con un costo complessivo di produzione inferiore a 2.500.000 euro;</t>
  </si>
  <si>
    <t>Motivazione</t>
  </si>
  <si>
    <t>Eventuale società di distribuzione audiovisiva / Broadcaster / SVOD (obbligatorio per categoria A, B e D)</t>
  </si>
  <si>
    <r>
      <t xml:space="preserve">Film difficile </t>
    </r>
    <r>
      <rPr>
        <i/>
        <sz val="10"/>
        <color rgb="FF000000"/>
        <rFont val="Calibri"/>
        <family val="2"/>
        <scheme val="minor"/>
      </rPr>
      <t>(secondo la definizione ministeriale)</t>
    </r>
  </si>
  <si>
    <t>Percentuale copertura finanziaria</t>
  </si>
  <si>
    <t>n</t>
  </si>
  <si>
    <t xml:space="preserve">Apulia Film Fund </t>
  </si>
  <si>
    <t>FORMULARIO DI PROGETTO – Allegato 1a</t>
  </si>
  <si>
    <t>Evidenziare in giallo le spese da sostenere in Puglia, che NON SONO oggetto del rimborso</t>
  </si>
  <si>
    <t>Finanziamento statale (MiC - Fondo Cinema e Audiovisivo)</t>
  </si>
  <si>
    <t>Opera di cui all’articolo 2, comma 2, lettere i), j), k), l), n) del Decreto Ministeriale MiBACT n. 343 del 31 luglio 2017 (e s.m.i.) e opere di animazione che siano state dichiarate, dagli esperti di cui all’articolo 26, comma 2, della legge n. 220 del 2016, non in grado di attrarre risorse finanziarie significative dal settore privato;</t>
  </si>
  <si>
    <t>Regista o maggioranza dei registi donna o regista pugliese</t>
  </si>
  <si>
    <t>Autori dell’opera (come individuati dalla legge 633/1941) o regista under 35</t>
  </si>
  <si>
    <t>Almeno 2 capi reparto donne (tra i reparti fotografia, scenografia, costumi, montaggio) residenti in Puglia e iscritti alla Production guide</t>
  </si>
  <si>
    <t>Impegno a ottenere una certificazione per la sostenibilità ambientale dell’opera, rilasciata da soggetti certificatori abilitati.</t>
  </si>
  <si>
    <t>Progetto che abbia ottenuto il supporto dei programmi MEDIA, Eurimages,
Ibermedia ovvero fondi di sostegno al settore similari per i progetti afferenti
alle categorie A, B e D;</t>
  </si>
  <si>
    <t>(in caso affermativo, indicare QUI i fondi e inviare relativa documentazione)</t>
  </si>
  <si>
    <t>CRITERIO D</t>
  </si>
  <si>
    <t>Eventuali produzioni associate o coproduttori / Produttori nel caso di produzione esecutiva</t>
  </si>
  <si>
    <t>Produttore associato</t>
  </si>
  <si>
    <t>Coproduttore</t>
  </si>
  <si>
    <t>Produttore in caso di produzione esecutiva</t>
  </si>
  <si>
    <t>Regista alla sua opera prima o seconda per i progetti afferenti alle categorie A, B e D</t>
  </si>
  <si>
    <t>Periodo di post-produzioneTOTALE</t>
  </si>
  <si>
    <t>Periodo di post-produzione fuori Puglia</t>
  </si>
  <si>
    <t>Periodo di post-produzione in Puglia</t>
  </si>
  <si>
    <t>Presenza di impresa con sede legale in Puglia da almeno 24 mesi nella compagine produttiva</t>
  </si>
  <si>
    <t>si</t>
  </si>
  <si>
    <t>no</t>
  </si>
  <si>
    <t xml:space="preserve"> (il formato delle date è gg-mm-aa)</t>
  </si>
  <si>
    <t>* FACOLTATIVO: da compilare solo in caso di post-produzione in Puglia</t>
  </si>
  <si>
    <r>
      <t>4.</t>
    </r>
    <r>
      <rPr>
        <sz val="7"/>
        <color rgb="FF000000"/>
        <rFont val="Times New Roman"/>
        <family val="1"/>
      </rPr>
      <t xml:space="preserve">  </t>
    </r>
    <r>
      <rPr>
        <sz val="10"/>
        <color rgb="FF000000"/>
        <rFont val="Calibri"/>
        <family val="2"/>
      </rPr>
      <t>Beni durevoli noleggiati da fornitori residenti ai fini fiscali in Puglia;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</si>
</sst>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 &quot;€&quot;_-;\-* #,##0.00\ &quot;€&quot;_-;_-* &quot;-&quot;??\ &quot;€&quot;_-;_-@"/>
    <numFmt numFmtId="165" formatCode="dd/mm/yy;@"/>
    <numFmt numFmtId="166" formatCode="0.0%"/>
    <numFmt numFmtId="167" formatCode="_-* #,##0.00_-;\-* #,##0.00_-;_-* \-??_-;_-@_-"/>
    <numFmt numFmtId="168" formatCode="_-* #,##0_-;\-* #,##0_-;_-* \-_-;_-@_-"/>
    <numFmt numFmtId="169" formatCode="0.0"/>
    <numFmt numFmtId="170" formatCode="00"/>
    <numFmt numFmtId="171" formatCode="00#"/>
    <numFmt numFmtId="172" formatCode="#,##0.0"/>
    <numFmt numFmtId="173" formatCode="_-[$€-410]\ * #,##0.00_-;\-[$€-410]\ * #,##0.00_-;_-[$€-410]\ * &quot;-&quot;??_-;_-@_-"/>
  </numFmts>
  <fonts count="47">
    <font>
      <sz val="10"/>
      <color rgb="FF000000"/>
      <name val="Times New Roman"/>
      <charset val="204"/>
    </font>
    <font>
      <sz val="12"/>
      <color theme="1"/>
      <name val="Calibri"/>
      <family val="2"/>
      <scheme val="minor"/>
    </font>
    <font>
      <sz val="10"/>
      <color theme="1"/>
      <name val="Calibri"/>
      <family val="2"/>
      <scheme val="minor"/>
    </font>
    <font>
      <b/>
      <sz val="10"/>
      <color theme="1"/>
      <name val="Calibri"/>
      <family val="2"/>
      <scheme val="minor"/>
    </font>
    <font>
      <sz val="10"/>
      <color rgb="FF000000"/>
      <name val="Times New Roman"/>
      <family val="1"/>
    </font>
    <font>
      <b/>
      <sz val="12"/>
      <color theme="0"/>
      <name val="Calibri"/>
      <family val="2"/>
      <scheme val="minor"/>
    </font>
    <font>
      <sz val="10"/>
      <color rgb="FF000000"/>
      <name val="Calibri"/>
      <family val="2"/>
    </font>
    <font>
      <sz val="11"/>
      <color theme="1"/>
      <name val="Arial"/>
      <family val="2"/>
    </font>
    <font>
      <sz val="11"/>
      <color theme="1"/>
      <name val="Calibri"/>
      <family val="2"/>
    </font>
    <font>
      <b/>
      <u/>
      <sz val="12"/>
      <color theme="1"/>
      <name val="Calibri"/>
      <family val="2"/>
    </font>
    <font>
      <sz val="11"/>
      <name val="Arial"/>
      <family val="2"/>
    </font>
    <font>
      <b/>
      <sz val="11"/>
      <color theme="1"/>
      <name val="Calibri"/>
      <family val="2"/>
    </font>
    <font>
      <b/>
      <sz val="10"/>
      <color theme="1"/>
      <name val="Calibri"/>
      <family val="2"/>
    </font>
    <font>
      <sz val="10"/>
      <color theme="1"/>
      <name val="Calibri"/>
      <family val="2"/>
    </font>
    <font>
      <sz val="10"/>
      <color rgb="FF000000"/>
      <name val="Calibri"/>
      <family val="2"/>
      <scheme val="minor"/>
    </font>
    <font>
      <b/>
      <sz val="10"/>
      <color rgb="FFA6A6A6"/>
      <name val="Calibri"/>
      <family val="2"/>
      <scheme val="minor"/>
    </font>
    <font>
      <b/>
      <sz val="10"/>
      <color rgb="FF000000"/>
      <name val="Calibri"/>
      <family val="2"/>
      <scheme val="minor"/>
    </font>
    <font>
      <i/>
      <sz val="8"/>
      <color rgb="FF000000"/>
      <name val="Calibri"/>
      <family val="2"/>
      <scheme val="minor"/>
    </font>
    <font>
      <sz val="9"/>
      <color rgb="FF000000"/>
      <name val="Calibri"/>
      <family val="2"/>
      <scheme val="minor"/>
    </font>
    <font>
      <sz val="8"/>
      <color rgb="FF000000"/>
      <name val="Calibri"/>
      <family val="2"/>
      <scheme val="minor"/>
    </font>
    <font>
      <i/>
      <sz val="9"/>
      <color rgb="FF000000"/>
      <name val="Calibri"/>
      <family val="2"/>
      <scheme val="minor"/>
    </font>
    <font>
      <b/>
      <sz val="9"/>
      <color rgb="FF000000"/>
      <name val="Calibri"/>
      <family val="2"/>
      <scheme val="minor"/>
    </font>
    <font>
      <i/>
      <sz val="8"/>
      <color rgb="FF000000"/>
      <name val="Calibri (Corpo)_x0000_"/>
    </font>
    <font>
      <i/>
      <sz val="8"/>
      <color rgb="FF000000"/>
      <name val="Calibri (Corpo)"/>
    </font>
    <font>
      <sz val="7"/>
      <color rgb="FF000000"/>
      <name val="Times New Roman"/>
      <family val="1"/>
    </font>
    <font>
      <sz val="10"/>
      <name val="Arial"/>
      <family val="2"/>
    </font>
    <font>
      <sz val="9"/>
      <name val="Geneva"/>
      <family val="2"/>
    </font>
    <font>
      <sz val="10"/>
      <name val="Calibri"/>
      <family val="2"/>
      <scheme val="minor"/>
    </font>
    <font>
      <b/>
      <sz val="10"/>
      <name val="Calibri"/>
      <family val="2"/>
      <scheme val="minor"/>
    </font>
    <font>
      <sz val="8"/>
      <name val="Calibri"/>
      <family val="2"/>
      <scheme val="minor"/>
    </font>
    <font>
      <b/>
      <sz val="12"/>
      <name val="Calibri"/>
      <family val="2"/>
      <scheme val="minor"/>
    </font>
    <font>
      <b/>
      <sz val="8"/>
      <name val="Calibri"/>
      <family val="2"/>
      <scheme val="minor"/>
    </font>
    <font>
      <b/>
      <sz val="11"/>
      <name val="Calibri"/>
      <family val="2"/>
      <scheme val="minor"/>
    </font>
    <font>
      <sz val="12"/>
      <name val="Calibri"/>
      <family val="2"/>
      <scheme val="minor"/>
    </font>
    <font>
      <sz val="10"/>
      <color indexed="10"/>
      <name val="Calibri"/>
      <family val="2"/>
      <scheme val="minor"/>
    </font>
    <font>
      <sz val="14"/>
      <name val="Calibri"/>
      <family val="2"/>
      <scheme val="minor"/>
    </font>
    <font>
      <u/>
      <sz val="8"/>
      <name val="Calibri"/>
      <family val="2"/>
      <scheme val="minor"/>
    </font>
    <font>
      <sz val="6"/>
      <name val="Calibri"/>
      <family val="2"/>
      <scheme val="minor"/>
    </font>
    <font>
      <b/>
      <sz val="14"/>
      <name val="Calibri"/>
      <family val="2"/>
      <scheme val="minor"/>
    </font>
    <font>
      <b/>
      <sz val="10"/>
      <color theme="0"/>
      <name val="Calibri"/>
      <family val="2"/>
      <scheme val="minor"/>
    </font>
    <font>
      <sz val="10"/>
      <color theme="0"/>
      <name val="Calibri"/>
      <family val="2"/>
      <scheme val="minor"/>
    </font>
    <font>
      <b/>
      <sz val="11"/>
      <color theme="0"/>
      <name val="Calibri"/>
      <family val="2"/>
      <scheme val="minor"/>
    </font>
    <font>
      <i/>
      <sz val="11"/>
      <color theme="1"/>
      <name val="Calibri"/>
      <family val="2"/>
    </font>
    <font>
      <sz val="11"/>
      <color theme="2" tint="-9.9978637043366805E-2"/>
      <name val="Calibri"/>
      <family val="2"/>
      <scheme val="minor"/>
    </font>
    <font>
      <b/>
      <sz val="12"/>
      <color theme="1"/>
      <name val="Calibri"/>
      <family val="2"/>
      <scheme val="minor"/>
    </font>
    <font>
      <i/>
      <sz val="10"/>
      <color rgb="FF000000"/>
      <name val="Calibri"/>
      <family val="2"/>
      <scheme val="minor"/>
    </font>
    <font>
      <b/>
      <sz val="14"/>
      <color theme="0"/>
      <name val="Calibri"/>
      <family val="2"/>
      <scheme val="minor"/>
    </font>
  </fonts>
  <fills count="10">
    <fill>
      <patternFill patternType="none"/>
    </fill>
    <fill>
      <patternFill patternType="gray125"/>
    </fill>
    <fill>
      <patternFill patternType="solid">
        <fgColor theme="0"/>
        <bgColor theme="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6DCE4"/>
        <bgColor rgb="FF000000"/>
      </patternFill>
    </fill>
    <fill>
      <patternFill patternType="solid">
        <fgColor theme="3"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47">
    <border>
      <left/>
      <right/>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style="medium">
        <color rgb="FFBFBFBF"/>
      </top>
      <bottom style="medium">
        <color rgb="FFBFBFBF"/>
      </bottom>
      <diagonal/>
    </border>
    <border>
      <left/>
      <right/>
      <top/>
      <bottom style="medium">
        <color rgb="FFBFBFBF"/>
      </bottom>
      <diagonal/>
    </border>
    <border>
      <left style="medium">
        <color rgb="FFBFBFBF"/>
      </left>
      <right/>
      <top/>
      <bottom style="medium">
        <color rgb="FFBFBFBF"/>
      </bottom>
      <diagonal/>
    </border>
    <border>
      <left style="medium">
        <color rgb="FFBFBFBF"/>
      </left>
      <right/>
      <top style="medium">
        <color rgb="FFBFBFBF"/>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ck">
        <color rgb="FF000000"/>
      </right>
      <top/>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medium">
        <color theme="0" tint="-0.34998626667073579"/>
      </right>
      <top style="medium">
        <color rgb="FFBFBFBF"/>
      </top>
      <bottom style="medium">
        <color rgb="FFBFBFBF"/>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rgb="FFA6A6A6"/>
      </top>
      <bottom style="medium">
        <color rgb="FFBFBFBF"/>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BFBFBF"/>
      </left>
      <right/>
      <top style="medium">
        <color theme="0" tint="-0.34998626667073579"/>
      </top>
      <bottom style="medium">
        <color rgb="FFA6A6A6"/>
      </bottom>
      <diagonal/>
    </border>
    <border>
      <left/>
      <right style="medium">
        <color rgb="FFBFBFBF"/>
      </right>
      <top style="medium">
        <color theme="0" tint="-0.34998626667073579"/>
      </top>
      <bottom style="medium">
        <color rgb="FFA6A6A6"/>
      </bottom>
      <diagonal/>
    </border>
    <border>
      <left style="medium">
        <color rgb="FFBFBFBF"/>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int="-0.34998626667073579"/>
      </top>
      <bottom style="medium">
        <color rgb="FFA6A6A6"/>
      </bottom>
      <diagonal/>
    </border>
    <border>
      <left/>
      <right style="medium">
        <color theme="0" tint="-0.34998626667073579"/>
      </right>
      <top style="medium">
        <color theme="0" tint="-0.34998626667073579"/>
      </top>
      <bottom style="medium">
        <color rgb="FFA6A6A6"/>
      </bottom>
      <diagonal/>
    </border>
    <border>
      <left/>
      <right style="thin">
        <color theme="2" tint="-9.9978637043366805E-2"/>
      </right>
      <top style="thin">
        <color theme="2" tint="-9.9978637043366805E-2"/>
      </top>
      <bottom style="thin">
        <color theme="2" tint="-9.9978637043366805E-2"/>
      </bottom>
      <diagonal/>
    </border>
    <border>
      <left style="medium">
        <color theme="2" tint="-0.249977111117893"/>
      </left>
      <right/>
      <top style="medium">
        <color theme="2" tint="-0.249977111117893"/>
      </top>
      <bottom style="medium">
        <color rgb="FFBFBFBF"/>
      </bottom>
      <diagonal/>
    </border>
    <border>
      <left/>
      <right/>
      <top style="medium">
        <color theme="2" tint="-0.249977111117893"/>
      </top>
      <bottom style="medium">
        <color rgb="FFBFBFBF"/>
      </bottom>
      <diagonal/>
    </border>
    <border>
      <left style="medium">
        <color rgb="FFBFBFBF"/>
      </left>
      <right/>
      <top style="medium">
        <color theme="2" tint="-0.249977111117893"/>
      </top>
      <bottom/>
      <diagonal/>
    </border>
    <border>
      <left/>
      <right style="medium">
        <color rgb="FFA6A6A6"/>
      </right>
      <top style="medium">
        <color theme="2" tint="-0.249977111117893"/>
      </top>
      <bottom/>
      <diagonal/>
    </border>
    <border>
      <left/>
      <right/>
      <top style="medium">
        <color theme="2" tint="-0.249977111117893"/>
      </top>
      <bottom/>
      <diagonal/>
    </border>
    <border>
      <left style="medium">
        <color theme="0" tint="-0.34998626667073579"/>
      </left>
      <right style="medium">
        <color theme="2" tint="-0.249977111117893"/>
      </right>
      <top style="medium">
        <color theme="2" tint="-0.249977111117893"/>
      </top>
      <bottom style="medium">
        <color theme="0" tint="-0.34998626667073579"/>
      </bottom>
      <diagonal/>
    </border>
    <border>
      <left style="medium">
        <color theme="2" tint="-0.249977111117893"/>
      </left>
      <right/>
      <top style="medium">
        <color rgb="FFBFBFBF"/>
      </top>
      <bottom style="medium">
        <color rgb="FFBFBFBF"/>
      </bottom>
      <diagonal/>
    </border>
    <border>
      <left style="medium">
        <color theme="0" tint="-0.34998626667073579"/>
      </left>
      <right style="medium">
        <color theme="2" tint="-0.249977111117893"/>
      </right>
      <top style="medium">
        <color theme="0" tint="-0.34998626667073579"/>
      </top>
      <bottom style="medium">
        <color theme="0" tint="-0.34998626667073579"/>
      </bottom>
      <diagonal/>
    </border>
    <border>
      <left style="medium">
        <color theme="2" tint="-0.249977111117893"/>
      </left>
      <right/>
      <top style="medium">
        <color rgb="FFA6A6A6"/>
      </top>
      <bottom style="medium">
        <color theme="2" tint="-0.249977111117893"/>
      </bottom>
      <diagonal/>
    </border>
    <border>
      <left/>
      <right/>
      <top style="medium">
        <color rgb="FFA6A6A6"/>
      </top>
      <bottom style="medium">
        <color theme="2" tint="-0.249977111117893"/>
      </bottom>
      <diagonal/>
    </border>
    <border>
      <left/>
      <right style="medium">
        <color rgb="FFA6A6A6"/>
      </right>
      <top style="medium">
        <color rgb="FFA6A6A6"/>
      </top>
      <bottom style="medium">
        <color theme="2" tint="-0.249977111117893"/>
      </bottom>
      <diagonal/>
    </border>
    <border>
      <left style="medium">
        <color rgb="FFA6A6A6"/>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medium">
        <color theme="0" tint="-0.34998626667073579"/>
      </left>
      <right style="medium">
        <color rgb="FFBFBFBF"/>
      </right>
      <top style="medium">
        <color theme="0" tint="-0.34998626667073579"/>
      </top>
      <bottom style="medium">
        <color theme="0" tint="-0.34998626667073579"/>
      </bottom>
      <diagonal/>
    </border>
    <border>
      <left style="medium">
        <color rgb="FFBFBFBF"/>
      </left>
      <right/>
      <top style="medium">
        <color theme="0" tint="-0.34998626667073579"/>
      </top>
      <bottom style="medium">
        <color theme="0" tint="-0.34998626667073579"/>
      </bottom>
      <diagonal/>
    </border>
    <border>
      <left style="medium">
        <color rgb="FFBFBFBF"/>
      </left>
      <right style="medium">
        <color rgb="FFBFBFBF"/>
      </right>
      <top style="medium">
        <color theme="0" tint="-0.34998626667073579"/>
      </top>
      <bottom style="medium">
        <color theme="0" tint="-0.34998626667073579"/>
      </bottom>
      <diagonal/>
    </border>
    <border>
      <left style="thin">
        <color theme="2" tint="-9.9978637043366805E-2"/>
      </left>
      <right/>
      <top/>
      <bottom/>
      <diagonal/>
    </border>
    <border>
      <left/>
      <right style="thin">
        <color theme="2" tint="-9.9978637043366805E-2"/>
      </right>
      <top/>
      <bottom/>
      <diagonal/>
    </border>
    <border>
      <left style="medium">
        <color theme="0" tint="-0.34998626667073579"/>
      </left>
      <right/>
      <top style="medium">
        <color theme="0" tint="-0.34998626667073579"/>
      </top>
      <bottom style="medium">
        <color rgb="FFA6A6A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theme="2" tint="-0.249977111117893"/>
      </left>
      <right/>
      <top style="medium">
        <color theme="2" tint="-0.249977111117893"/>
      </top>
      <bottom/>
      <diagonal/>
    </border>
    <border>
      <left style="medium">
        <color theme="2" tint="-0.249977111117893"/>
      </left>
      <right/>
      <top/>
      <bottom style="medium">
        <color rgb="FFBFBFBF"/>
      </bottom>
      <diagonal/>
    </border>
    <border>
      <left/>
      <right/>
      <top/>
      <bottom style="thin">
        <color theme="2" tint="-0.249977111117893"/>
      </bottom>
      <diagonal/>
    </border>
    <border>
      <left style="thin">
        <color theme="2" tint="-0.249977111117893"/>
      </left>
      <right/>
      <top style="thin">
        <color theme="2" tint="-0.249977111117893"/>
      </top>
      <bottom/>
      <diagonal/>
    </border>
    <border>
      <left style="medium">
        <color rgb="FFBFBFBF"/>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style="medium">
        <color rgb="FFBFBFBF"/>
      </left>
      <right/>
      <top/>
      <bottom style="thin">
        <color theme="2" tint="-0.249977111117893"/>
      </bottom>
      <diagonal/>
    </border>
    <border>
      <left/>
      <right style="thin">
        <color theme="2" tint="-0.249977111117893"/>
      </right>
      <top/>
      <bottom style="thin">
        <color theme="2" tint="-0.249977111117893"/>
      </bottom>
      <diagonal/>
    </border>
    <border>
      <left/>
      <right style="thin">
        <color theme="2" tint="-0.249977111117893"/>
      </right>
      <top/>
      <bottom/>
      <diagonal/>
    </border>
    <border>
      <left/>
      <right/>
      <top style="thin">
        <color theme="2" tint="-0.249977111117893"/>
      </top>
      <bottom/>
      <diagonal/>
    </border>
  </borders>
  <cellStyleXfs count="8">
    <xf numFmtId="0" fontId="0" fillId="0" borderId="0"/>
    <xf numFmtId="44" fontId="1" fillId="0" borderId="0" applyFont="0" applyFill="0" applyBorder="0" applyAlignment="0" applyProtection="0"/>
    <xf numFmtId="9" fontId="4" fillId="0" borderId="0" applyFont="0" applyFill="0" applyBorder="0" applyAlignment="0" applyProtection="0"/>
    <xf numFmtId="0" fontId="7" fillId="0" borderId="0"/>
    <xf numFmtId="0" fontId="25" fillId="0" borderId="0"/>
    <xf numFmtId="167" fontId="26" fillId="0" borderId="0" applyFill="0" applyBorder="0" applyAlignment="0" applyProtection="0"/>
    <xf numFmtId="168" fontId="26" fillId="0" borderId="0" applyFill="0" applyBorder="0" applyAlignment="0" applyProtection="0"/>
    <xf numFmtId="9" fontId="25" fillId="0" borderId="0" applyFont="0" applyFill="0" applyBorder="0" applyAlignment="0" applyProtection="0"/>
  </cellStyleXfs>
  <cellXfs count="533">
    <xf numFmtId="0" fontId="0" fillId="0" borderId="0" xfId="0"/>
    <xf numFmtId="0" fontId="27" fillId="0" borderId="0" xfId="4" applyFont="1" applyProtection="1">
      <protection locked="0"/>
    </xf>
    <xf numFmtId="0" fontId="31" fillId="0" borderId="6" xfId="4" applyFont="1" applyBorder="1" applyAlignment="1" applyProtection="1">
      <alignment horizontal="centerContinuous" vertical="center"/>
      <protection locked="0"/>
    </xf>
    <xf numFmtId="0" fontId="31" fillId="0" borderId="52" xfId="4" applyFont="1" applyBorder="1" applyAlignment="1" applyProtection="1">
      <alignment horizontal="center" vertical="center"/>
      <protection locked="0"/>
    </xf>
    <xf numFmtId="3" fontId="31" fillId="0" borderId="2" xfId="4" applyNumberFormat="1" applyFont="1" applyBorder="1" applyAlignment="1" applyProtection="1">
      <alignment horizontal="centerContinuous" vertical="center"/>
      <protection locked="0"/>
    </xf>
    <xf numFmtId="169" fontId="31" fillId="0" borderId="51" xfId="4" applyNumberFormat="1" applyFont="1" applyBorder="1" applyAlignment="1" applyProtection="1">
      <alignment horizontal="center" vertical="center"/>
      <protection locked="0"/>
    </xf>
    <xf numFmtId="4" fontId="31" fillId="0" borderId="51" xfId="4" applyNumberFormat="1" applyFont="1" applyBorder="1" applyAlignment="1" applyProtection="1">
      <alignment horizontal="right" vertical="center"/>
      <protection locked="0"/>
    </xf>
    <xf numFmtId="3" fontId="31" fillId="0" borderId="52" xfId="4" applyNumberFormat="1" applyFont="1" applyBorder="1" applyAlignment="1" applyProtection="1">
      <alignment horizontal="centerContinuous" vertical="center"/>
      <protection locked="0"/>
    </xf>
    <xf numFmtId="4" fontId="31" fillId="0" borderId="0" xfId="4" applyNumberFormat="1" applyFont="1" applyAlignment="1" applyProtection="1">
      <alignment horizontal="right"/>
      <protection locked="0"/>
    </xf>
    <xf numFmtId="3" fontId="28" fillId="0" borderId="0" xfId="4" applyNumberFormat="1" applyFont="1" applyAlignment="1" applyProtection="1">
      <alignment horizontal="center"/>
      <protection locked="0"/>
    </xf>
    <xf numFmtId="0" fontId="29" fillId="0" borderId="0" xfId="4" applyFont="1" applyAlignment="1" applyProtection="1">
      <alignment horizontal="center"/>
      <protection locked="0"/>
    </xf>
    <xf numFmtId="3" fontId="27" fillId="0" borderId="55" xfId="4" applyNumberFormat="1" applyFont="1" applyBorder="1" applyAlignment="1" applyProtection="1">
      <alignment horizontal="center"/>
      <protection locked="0"/>
    </xf>
    <xf numFmtId="3" fontId="27" fillId="0" borderId="55" xfId="4" applyNumberFormat="1" applyFont="1" applyBorder="1" applyProtection="1">
      <protection locked="0"/>
    </xf>
    <xf numFmtId="4" fontId="29" fillId="0" borderId="0" xfId="4" applyNumberFormat="1" applyFont="1" applyAlignment="1" applyProtection="1">
      <alignment horizontal="right"/>
      <protection locked="0"/>
    </xf>
    <xf numFmtId="3" fontId="29" fillId="0" borderId="0" xfId="4" applyNumberFormat="1" applyFont="1" applyAlignment="1" applyProtection="1">
      <alignment horizontal="left"/>
      <protection locked="0"/>
    </xf>
    <xf numFmtId="169" fontId="29" fillId="0" borderId="0" xfId="4" applyNumberFormat="1" applyFont="1" applyAlignment="1" applyProtection="1">
      <alignment horizontal="center"/>
      <protection locked="0"/>
    </xf>
    <xf numFmtId="3" fontId="27" fillId="0" borderId="0" xfId="4" applyNumberFormat="1" applyFont="1" applyAlignment="1" applyProtection="1">
      <alignment horizontal="center"/>
      <protection locked="0"/>
    </xf>
    <xf numFmtId="4" fontId="27" fillId="0" borderId="0" xfId="4" applyNumberFormat="1" applyFont="1" applyProtection="1">
      <protection locked="0"/>
    </xf>
    <xf numFmtId="0" fontId="28" fillId="0" borderId="0" xfId="4" applyFont="1" applyProtection="1">
      <protection locked="0"/>
    </xf>
    <xf numFmtId="3" fontId="28" fillId="0" borderId="0" xfId="4" applyNumberFormat="1" applyFont="1" applyAlignment="1" applyProtection="1">
      <alignment horizontal="left"/>
      <protection locked="0"/>
    </xf>
    <xf numFmtId="4" fontId="27" fillId="0" borderId="53" xfId="4" applyNumberFormat="1" applyFont="1" applyBorder="1" applyProtection="1">
      <protection locked="0"/>
    </xf>
    <xf numFmtId="171" fontId="29" fillId="0" borderId="0" xfId="4" applyNumberFormat="1" applyFont="1" applyAlignment="1" applyProtection="1">
      <alignment horizontal="center"/>
      <protection locked="0"/>
    </xf>
    <xf numFmtId="0" fontId="31" fillId="0" borderId="0" xfId="4" applyFont="1" applyAlignment="1" applyProtection="1">
      <alignment horizontal="center"/>
      <protection locked="0"/>
    </xf>
    <xf numFmtId="3" fontId="31" fillId="0" borderId="0" xfId="4" applyNumberFormat="1" applyFont="1" applyAlignment="1" applyProtection="1">
      <alignment horizontal="left"/>
      <protection locked="0"/>
    </xf>
    <xf numFmtId="169" fontId="31" fillId="0" borderId="0" xfId="4" applyNumberFormat="1" applyFont="1" applyAlignment="1" applyProtection="1">
      <alignment horizontal="center"/>
      <protection locked="0"/>
    </xf>
    <xf numFmtId="169" fontId="31" fillId="0" borderId="52" xfId="4" applyNumberFormat="1" applyFont="1" applyBorder="1" applyAlignment="1" applyProtection="1">
      <alignment horizontal="center"/>
      <protection locked="0"/>
    </xf>
    <xf numFmtId="4" fontId="28" fillId="0" borderId="52" xfId="4" applyNumberFormat="1" applyFont="1" applyBorder="1" applyAlignment="1" applyProtection="1">
      <alignment horizontal="right"/>
      <protection locked="0"/>
    </xf>
    <xf numFmtId="3" fontId="28" fillId="0" borderId="2" xfId="4" applyNumberFormat="1" applyFont="1" applyBorder="1" applyAlignment="1" applyProtection="1">
      <alignment horizontal="center"/>
      <protection locked="0"/>
    </xf>
    <xf numFmtId="171" fontId="30" fillId="0" borderId="0" xfId="4" applyNumberFormat="1" applyFont="1" applyProtection="1">
      <protection locked="0"/>
    </xf>
    <xf numFmtId="4" fontId="28" fillId="0" borderId="0" xfId="4" applyNumberFormat="1" applyFont="1" applyProtection="1">
      <protection locked="0"/>
    </xf>
    <xf numFmtId="0" fontId="27" fillId="7" borderId="0" xfId="4" applyFont="1" applyFill="1" applyProtection="1">
      <protection locked="0"/>
    </xf>
    <xf numFmtId="0" fontId="27" fillId="8" borderId="0" xfId="4" applyFont="1" applyFill="1" applyProtection="1">
      <protection locked="0"/>
    </xf>
    <xf numFmtId="0" fontId="29" fillId="8" borderId="0" xfId="4" applyFont="1" applyFill="1" applyAlignment="1" applyProtection="1">
      <alignment horizontal="center"/>
      <protection locked="0"/>
    </xf>
    <xf numFmtId="3" fontId="29" fillId="8" borderId="0" xfId="4" applyNumberFormat="1" applyFont="1" applyFill="1" applyAlignment="1" applyProtection="1">
      <alignment horizontal="left"/>
      <protection locked="0"/>
    </xf>
    <xf numFmtId="169" fontId="29" fillId="8" borderId="0" xfId="4" applyNumberFormat="1" applyFont="1" applyFill="1" applyAlignment="1" applyProtection="1">
      <alignment horizontal="center"/>
      <protection locked="0"/>
    </xf>
    <xf numFmtId="3" fontId="27" fillId="8" borderId="0" xfId="4" applyNumberFormat="1" applyFont="1" applyFill="1" applyAlignment="1" applyProtection="1">
      <alignment horizontal="center"/>
      <protection locked="0"/>
    </xf>
    <xf numFmtId="4" fontId="29" fillId="8" borderId="0" xfId="4" applyNumberFormat="1" applyFont="1" applyFill="1" applyAlignment="1" applyProtection="1">
      <alignment horizontal="right"/>
      <protection locked="0"/>
    </xf>
    <xf numFmtId="3" fontId="29" fillId="0" borderId="0" xfId="4" applyNumberFormat="1" applyFont="1" applyAlignment="1" applyProtection="1">
      <alignment horizontal="center"/>
      <protection locked="0"/>
    </xf>
    <xf numFmtId="0" fontId="29" fillId="0" borderId="0" xfId="4" applyFont="1" applyAlignment="1" applyProtection="1">
      <alignment horizontal="left"/>
      <protection locked="0"/>
    </xf>
    <xf numFmtId="0" fontId="27" fillId="0" borderId="0" xfId="4" applyFont="1" applyAlignment="1" applyProtection="1">
      <alignment horizontal="center"/>
      <protection locked="0"/>
    </xf>
    <xf numFmtId="4" fontId="27" fillId="0" borderId="54" xfId="4" applyNumberFormat="1" applyFont="1" applyBorder="1" applyProtection="1">
      <protection locked="0"/>
    </xf>
    <xf numFmtId="3" fontId="29" fillId="8" borderId="0" xfId="4" applyNumberFormat="1" applyFont="1" applyFill="1" applyAlignment="1" applyProtection="1">
      <alignment horizontal="center"/>
      <protection locked="0"/>
    </xf>
    <xf numFmtId="3" fontId="27" fillId="8" borderId="55" xfId="4" applyNumberFormat="1" applyFont="1" applyFill="1" applyBorder="1" applyAlignment="1" applyProtection="1">
      <alignment horizontal="center"/>
      <protection locked="0"/>
    </xf>
    <xf numFmtId="4" fontId="27" fillId="0" borderId="55" xfId="4" applyNumberFormat="1" applyFont="1" applyBorder="1" applyAlignment="1" applyProtection="1">
      <alignment horizontal="center"/>
      <protection locked="0"/>
    </xf>
    <xf numFmtId="4" fontId="29" fillId="0" borderId="0" xfId="4" applyNumberFormat="1" applyFont="1" applyAlignment="1" applyProtection="1">
      <alignment horizontal="left"/>
      <protection locked="0"/>
    </xf>
    <xf numFmtId="4" fontId="27" fillId="0" borderId="0" xfId="4" applyNumberFormat="1" applyFont="1" applyAlignment="1" applyProtection="1">
      <alignment horizontal="center"/>
      <protection locked="0"/>
    </xf>
    <xf numFmtId="4" fontId="29" fillId="0" borderId="0" xfId="4" applyNumberFormat="1" applyFont="1" applyAlignment="1" applyProtection="1">
      <alignment horizontal="center"/>
      <protection locked="0"/>
    </xf>
    <xf numFmtId="4" fontId="27" fillId="8" borderId="55" xfId="4" applyNumberFormat="1" applyFont="1" applyFill="1" applyBorder="1" applyAlignment="1" applyProtection="1">
      <alignment horizontal="center"/>
      <protection locked="0"/>
    </xf>
    <xf numFmtId="4" fontId="27" fillId="0" borderId="55" xfId="4" applyNumberFormat="1" applyFont="1" applyBorder="1" applyProtection="1">
      <protection locked="0"/>
    </xf>
    <xf numFmtId="4" fontId="29" fillId="0" borderId="0" xfId="4" applyNumberFormat="1" applyFont="1" applyProtection="1">
      <protection locked="0"/>
    </xf>
    <xf numFmtId="4" fontId="28" fillId="0" borderId="54" xfId="4" applyNumberFormat="1" applyFont="1" applyBorder="1" applyProtection="1">
      <protection locked="0"/>
    </xf>
    <xf numFmtId="4" fontId="29" fillId="0" borderId="54" xfId="4" applyNumberFormat="1" applyFont="1" applyBorder="1" applyAlignment="1" applyProtection="1">
      <alignment horizontal="center"/>
      <protection locked="0"/>
    </xf>
    <xf numFmtId="4" fontId="29" fillId="0" borderId="54" xfId="4" applyNumberFormat="1" applyFont="1" applyBorder="1" applyAlignment="1" applyProtection="1">
      <alignment horizontal="left"/>
      <protection locked="0"/>
    </xf>
    <xf numFmtId="169" fontId="29" fillId="0" borderId="54" xfId="4" applyNumberFormat="1" applyFont="1" applyBorder="1" applyAlignment="1" applyProtection="1">
      <alignment horizontal="center"/>
      <protection locked="0"/>
    </xf>
    <xf numFmtId="4" fontId="27" fillId="0" borderId="54" xfId="4" applyNumberFormat="1" applyFont="1" applyBorder="1" applyAlignment="1" applyProtection="1">
      <alignment horizontal="center"/>
      <protection locked="0"/>
    </xf>
    <xf numFmtId="4" fontId="29" fillId="0" borderId="54" xfId="4" applyNumberFormat="1" applyFont="1" applyBorder="1" applyAlignment="1" applyProtection="1">
      <alignment horizontal="right"/>
      <protection locked="0"/>
    </xf>
    <xf numFmtId="4" fontId="29" fillId="0" borderId="53" xfId="4" applyNumberFormat="1" applyFont="1" applyBorder="1" applyAlignment="1" applyProtection="1">
      <alignment horizontal="center"/>
      <protection locked="0"/>
    </xf>
    <xf numFmtId="4" fontId="29" fillId="0" borderId="53" xfId="4" applyNumberFormat="1" applyFont="1" applyBorder="1" applyAlignment="1" applyProtection="1">
      <alignment horizontal="left"/>
      <protection locked="0"/>
    </xf>
    <xf numFmtId="169" fontId="29" fillId="0" borderId="53" xfId="4" applyNumberFormat="1" applyFont="1" applyBorder="1" applyAlignment="1" applyProtection="1">
      <alignment horizontal="center"/>
      <protection locked="0"/>
    </xf>
    <xf numFmtId="4" fontId="27" fillId="0" borderId="53" xfId="4" applyNumberFormat="1" applyFont="1" applyBorder="1" applyAlignment="1" applyProtection="1">
      <alignment horizontal="center"/>
      <protection locked="0"/>
    </xf>
    <xf numFmtId="4" fontId="29" fillId="0" borderId="53" xfId="4" applyNumberFormat="1" applyFont="1" applyBorder="1" applyAlignment="1" applyProtection="1">
      <alignment horizontal="right"/>
      <protection locked="0"/>
    </xf>
    <xf numFmtId="4" fontId="29" fillId="8" borderId="0" xfId="4" applyNumberFormat="1" applyFont="1" applyFill="1" applyAlignment="1" applyProtection="1">
      <alignment horizontal="left"/>
      <protection locked="0"/>
    </xf>
    <xf numFmtId="3" fontId="31" fillId="4" borderId="0" xfId="4" applyNumberFormat="1" applyFont="1" applyFill="1" applyAlignment="1" applyProtection="1">
      <alignment horizontal="left"/>
      <protection locked="0"/>
    </xf>
    <xf numFmtId="169" fontId="31" fillId="4" borderId="0" xfId="4" applyNumberFormat="1" applyFont="1" applyFill="1" applyAlignment="1" applyProtection="1">
      <alignment horizontal="center"/>
      <protection locked="0"/>
    </xf>
    <xf numFmtId="3" fontId="28" fillId="4" borderId="0" xfId="4" applyNumberFormat="1" applyFont="1" applyFill="1" applyAlignment="1" applyProtection="1">
      <alignment horizontal="center"/>
      <protection locked="0"/>
    </xf>
    <xf numFmtId="4" fontId="31" fillId="4" borderId="0" xfId="4" applyNumberFormat="1" applyFont="1" applyFill="1" applyAlignment="1" applyProtection="1">
      <alignment horizontal="right"/>
      <protection locked="0"/>
    </xf>
    <xf numFmtId="0" fontId="28" fillId="4" borderId="0" xfId="4" applyFont="1" applyFill="1" applyProtection="1">
      <protection locked="0"/>
    </xf>
    <xf numFmtId="0" fontId="29" fillId="4" borderId="0" xfId="4" applyFont="1" applyFill="1" applyAlignment="1" applyProtection="1">
      <alignment horizontal="center"/>
      <protection locked="0"/>
    </xf>
    <xf numFmtId="3" fontId="29" fillId="4" borderId="0" xfId="4" applyNumberFormat="1" applyFont="1" applyFill="1" applyAlignment="1" applyProtection="1">
      <alignment horizontal="left"/>
      <protection locked="0"/>
    </xf>
    <xf numFmtId="169" fontId="29" fillId="4" borderId="0" xfId="4" applyNumberFormat="1" applyFont="1" applyFill="1" applyAlignment="1" applyProtection="1">
      <alignment horizontal="center"/>
      <protection locked="0"/>
    </xf>
    <xf numFmtId="3" fontId="27" fillId="4" borderId="0" xfId="4" applyNumberFormat="1" applyFont="1" applyFill="1" applyAlignment="1" applyProtection="1">
      <alignment horizontal="center"/>
      <protection locked="0"/>
    </xf>
    <xf numFmtId="4" fontId="29" fillId="4" borderId="0" xfId="4" applyNumberFormat="1" applyFont="1" applyFill="1" applyAlignment="1" applyProtection="1">
      <alignment horizontal="right"/>
      <protection locked="0"/>
    </xf>
    <xf numFmtId="0" fontId="27" fillId="4" borderId="0" xfId="4" applyFont="1" applyFill="1" applyProtection="1">
      <protection locked="0"/>
    </xf>
    <xf numFmtId="4" fontId="29" fillId="4" borderId="0" xfId="4" applyNumberFormat="1" applyFont="1" applyFill="1" applyAlignment="1" applyProtection="1">
      <alignment horizontal="left"/>
      <protection locked="0"/>
    </xf>
    <xf numFmtId="4" fontId="27" fillId="4" borderId="0" xfId="4" applyNumberFormat="1" applyFont="1" applyFill="1" applyAlignment="1" applyProtection="1">
      <alignment horizontal="center"/>
      <protection locked="0"/>
    </xf>
    <xf numFmtId="4" fontId="28" fillId="4" borderId="0" xfId="4" applyNumberFormat="1" applyFont="1" applyFill="1" applyProtection="1">
      <protection locked="0"/>
    </xf>
    <xf numFmtId="4" fontId="29" fillId="4" borderId="0" xfId="4" applyNumberFormat="1" applyFont="1" applyFill="1" applyAlignment="1" applyProtection="1">
      <alignment horizontal="center"/>
      <protection locked="0"/>
    </xf>
    <xf numFmtId="4" fontId="37" fillId="4" borderId="0" xfId="4" applyNumberFormat="1" applyFont="1" applyFill="1" applyAlignment="1" applyProtection="1">
      <alignment horizontal="center"/>
      <protection locked="0"/>
    </xf>
    <xf numFmtId="4" fontId="29" fillId="4" borderId="0" xfId="4" applyNumberFormat="1" applyFont="1" applyFill="1" applyProtection="1">
      <protection locked="0"/>
    </xf>
    <xf numFmtId="4" fontId="27" fillId="4" borderId="55" xfId="4" applyNumberFormat="1" applyFont="1" applyFill="1" applyBorder="1" applyAlignment="1" applyProtection="1">
      <alignment horizontal="center"/>
      <protection locked="0"/>
    </xf>
    <xf numFmtId="0" fontId="30" fillId="0" borderId="69" xfId="4" applyFont="1" applyBorder="1" applyAlignment="1" applyProtection="1">
      <alignment horizontal="center"/>
      <protection locked="0"/>
    </xf>
    <xf numFmtId="3" fontId="31" fillId="0" borderId="71" xfId="4" applyNumberFormat="1" applyFont="1" applyBorder="1" applyAlignment="1" applyProtection="1">
      <alignment horizontal="centerContinuous" vertical="center"/>
      <protection locked="0"/>
    </xf>
    <xf numFmtId="3" fontId="31" fillId="0" borderId="72" xfId="4" applyNumberFormat="1" applyFont="1" applyBorder="1" applyAlignment="1" applyProtection="1">
      <alignment horizontal="center" vertical="center"/>
      <protection locked="0"/>
    </xf>
    <xf numFmtId="170" fontId="28" fillId="0" borderId="73" xfId="4" applyNumberFormat="1" applyFont="1" applyBorder="1" applyAlignment="1" applyProtection="1">
      <alignment horizontal="center"/>
      <protection locked="0"/>
    </xf>
    <xf numFmtId="3" fontId="28" fillId="0" borderId="70" xfId="4" applyNumberFormat="1" applyFont="1" applyBorder="1" applyProtection="1">
      <protection locked="0"/>
    </xf>
    <xf numFmtId="171" fontId="29" fillId="0" borderId="10" xfId="4" applyNumberFormat="1" applyFont="1" applyBorder="1" applyAlignment="1" applyProtection="1">
      <alignment horizontal="center"/>
      <protection locked="0"/>
    </xf>
    <xf numFmtId="4" fontId="27" fillId="0" borderId="74" xfId="4" applyNumberFormat="1" applyFont="1" applyBorder="1" applyProtection="1">
      <protection locked="0"/>
    </xf>
    <xf numFmtId="4" fontId="27" fillId="7" borderId="74" xfId="4" applyNumberFormat="1" applyFont="1" applyFill="1" applyBorder="1" applyProtection="1">
      <protection locked="0"/>
    </xf>
    <xf numFmtId="4" fontId="27" fillId="0" borderId="0" xfId="4" applyNumberFormat="1" applyFont="1" applyAlignment="1" applyProtection="1">
      <alignment horizontal="right"/>
      <protection locked="0"/>
    </xf>
    <xf numFmtId="171" fontId="29" fillId="0" borderId="10" xfId="4" applyNumberFormat="1" applyFont="1" applyBorder="1" applyProtection="1">
      <protection locked="0"/>
    </xf>
    <xf numFmtId="4" fontId="27" fillId="0" borderId="11" xfId="4" applyNumberFormat="1" applyFont="1" applyBorder="1" applyProtection="1">
      <protection locked="0"/>
    </xf>
    <xf numFmtId="0" fontId="29" fillId="0" borderId="10" xfId="4" applyFont="1" applyBorder="1" applyProtection="1">
      <protection locked="0"/>
    </xf>
    <xf numFmtId="4" fontId="28" fillId="4" borderId="72" xfId="4" applyNumberFormat="1" applyFont="1" applyFill="1" applyBorder="1" applyProtection="1">
      <protection locked="0"/>
    </xf>
    <xf numFmtId="0" fontId="27" fillId="0" borderId="11" xfId="4" applyFont="1" applyBorder="1" applyProtection="1">
      <protection locked="0"/>
    </xf>
    <xf numFmtId="170" fontId="28" fillId="0" borderId="10" xfId="4" applyNumberFormat="1" applyFont="1" applyBorder="1" applyAlignment="1" applyProtection="1">
      <alignment horizontal="center"/>
      <protection locked="0"/>
    </xf>
    <xf numFmtId="3" fontId="27" fillId="0" borderId="70" xfId="4" applyNumberFormat="1" applyFont="1" applyBorder="1" applyProtection="1">
      <protection locked="0"/>
    </xf>
    <xf numFmtId="4" fontId="27" fillId="0" borderId="70" xfId="4" applyNumberFormat="1" applyFont="1" applyBorder="1" applyProtection="1">
      <protection locked="0"/>
    </xf>
    <xf numFmtId="4" fontId="27" fillId="8" borderId="72" xfId="4" applyNumberFormat="1" applyFont="1" applyFill="1" applyBorder="1" applyProtection="1">
      <protection locked="0"/>
    </xf>
    <xf numFmtId="49" fontId="29" fillId="0" borderId="0" xfId="4" applyNumberFormat="1" applyFont="1" applyAlignment="1" applyProtection="1">
      <alignment horizontal="center"/>
      <protection locked="0"/>
    </xf>
    <xf numFmtId="4" fontId="28" fillId="0" borderId="11" xfId="4" applyNumberFormat="1" applyFont="1" applyBorder="1" applyAlignment="1" applyProtection="1">
      <alignment horizontal="center"/>
      <protection locked="0"/>
    </xf>
    <xf numFmtId="0" fontId="31" fillId="0" borderId="10" xfId="4" applyFont="1" applyBorder="1" applyProtection="1">
      <protection locked="0"/>
    </xf>
    <xf numFmtId="0" fontId="31" fillId="4" borderId="0" xfId="4" applyFont="1" applyFill="1" applyAlignment="1" applyProtection="1">
      <alignment horizontal="center"/>
      <protection locked="0"/>
    </xf>
    <xf numFmtId="3" fontId="27" fillId="0" borderId="11" xfId="4" applyNumberFormat="1" applyFont="1" applyBorder="1" applyProtection="1">
      <protection locked="0"/>
    </xf>
    <xf numFmtId="0" fontId="32" fillId="0" borderId="75" xfId="4" applyFont="1" applyBorder="1" applyProtection="1">
      <protection locked="0"/>
    </xf>
    <xf numFmtId="4" fontId="28" fillId="0" borderId="74" xfId="4" applyNumberFormat="1" applyFont="1" applyBorder="1" applyProtection="1">
      <protection locked="0"/>
    </xf>
    <xf numFmtId="0" fontId="32" fillId="0" borderId="10" xfId="4" applyFont="1" applyBorder="1" applyProtection="1">
      <protection locked="0"/>
    </xf>
    <xf numFmtId="4" fontId="28" fillId="0" borderId="11" xfId="4" applyNumberFormat="1" applyFont="1" applyBorder="1" applyProtection="1">
      <protection locked="0"/>
    </xf>
    <xf numFmtId="4" fontId="27" fillId="7" borderId="72" xfId="4" applyNumberFormat="1" applyFont="1" applyFill="1" applyBorder="1" applyProtection="1">
      <protection locked="0"/>
    </xf>
    <xf numFmtId="4" fontId="27" fillId="8" borderId="7" xfId="4" applyNumberFormat="1" applyFont="1" applyFill="1" applyBorder="1" applyProtection="1">
      <protection locked="0"/>
    </xf>
    <xf numFmtId="0" fontId="27" fillId="0" borderId="0" xfId="4" applyFont="1" applyAlignment="1" applyProtection="1">
      <alignment horizontal="right"/>
      <protection locked="0"/>
    </xf>
    <xf numFmtId="4" fontId="27" fillId="8" borderId="9" xfId="4" applyNumberFormat="1" applyFont="1" applyFill="1" applyBorder="1" applyProtection="1">
      <protection locked="0"/>
    </xf>
    <xf numFmtId="4" fontId="27" fillId="0" borderId="7" xfId="4" applyNumberFormat="1" applyFont="1" applyBorder="1" applyProtection="1">
      <protection locked="0"/>
    </xf>
    <xf numFmtId="4" fontId="27" fillId="0" borderId="9" xfId="4" applyNumberFormat="1" applyFont="1" applyBorder="1" applyProtection="1">
      <protection locked="0"/>
    </xf>
    <xf numFmtId="4" fontId="27" fillId="0" borderId="72" xfId="4" applyNumberFormat="1" applyFont="1" applyBorder="1" applyProtection="1">
      <protection locked="0"/>
    </xf>
    <xf numFmtId="4" fontId="27" fillId="0" borderId="8" xfId="4" applyNumberFormat="1" applyFont="1" applyBorder="1" applyProtection="1">
      <protection locked="0"/>
    </xf>
    <xf numFmtId="0" fontId="36" fillId="0" borderId="10" xfId="4" applyFont="1" applyBorder="1" applyProtection="1">
      <protection locked="0"/>
    </xf>
    <xf numFmtId="4" fontId="27" fillId="0" borderId="76" xfId="4" applyNumberFormat="1" applyFont="1" applyBorder="1" applyProtection="1">
      <protection locked="0"/>
    </xf>
    <xf numFmtId="0" fontId="28" fillId="0" borderId="0" xfId="4" applyFont="1" applyAlignment="1" applyProtection="1">
      <alignment horizontal="left"/>
      <protection locked="0"/>
    </xf>
    <xf numFmtId="4" fontId="27" fillId="4" borderId="72" xfId="4" applyNumberFormat="1" applyFont="1" applyFill="1" applyBorder="1" applyProtection="1">
      <protection locked="0"/>
    </xf>
    <xf numFmtId="4" fontId="27" fillId="0" borderId="77" xfId="4" applyNumberFormat="1" applyFont="1" applyBorder="1" applyProtection="1">
      <protection locked="0"/>
    </xf>
    <xf numFmtId="4" fontId="27" fillId="8" borderId="74" xfId="4" applyNumberFormat="1" applyFont="1" applyFill="1" applyBorder="1" applyProtection="1">
      <protection locked="0"/>
    </xf>
    <xf numFmtId="4" fontId="27" fillId="7" borderId="9" xfId="4" applyNumberFormat="1" applyFont="1" applyFill="1" applyBorder="1" applyProtection="1">
      <protection locked="0"/>
    </xf>
    <xf numFmtId="0" fontId="29" fillId="7" borderId="0" xfId="4" applyFont="1" applyFill="1" applyAlignment="1" applyProtection="1">
      <alignment horizontal="center"/>
      <protection locked="0"/>
    </xf>
    <xf numFmtId="4" fontId="27" fillId="8" borderId="70" xfId="4" applyNumberFormat="1" applyFont="1" applyFill="1" applyBorder="1" applyProtection="1">
      <protection locked="0"/>
    </xf>
    <xf numFmtId="171" fontId="27" fillId="0" borderId="0" xfId="4" applyNumberFormat="1" applyFont="1" applyProtection="1">
      <protection locked="0"/>
    </xf>
    <xf numFmtId="3" fontId="27" fillId="0" borderId="76" xfId="4" applyNumberFormat="1" applyFont="1" applyBorder="1" applyProtection="1">
      <protection locked="0"/>
    </xf>
    <xf numFmtId="0" fontId="28" fillId="0" borderId="10" xfId="4" applyFont="1" applyBorder="1" applyAlignment="1" applyProtection="1">
      <alignment horizontal="center"/>
      <protection locked="0"/>
    </xf>
    <xf numFmtId="4" fontId="27" fillId="7" borderId="0" xfId="4" applyNumberFormat="1" applyFont="1" applyFill="1" applyProtection="1">
      <protection locked="0"/>
    </xf>
    <xf numFmtId="4" fontId="29" fillId="0" borderId="10" xfId="4" applyNumberFormat="1" applyFont="1" applyBorder="1" applyProtection="1">
      <protection locked="0"/>
    </xf>
    <xf numFmtId="3" fontId="28" fillId="0" borderId="10" xfId="4" applyNumberFormat="1" applyFont="1" applyBorder="1" applyAlignment="1" applyProtection="1">
      <alignment horizontal="center"/>
      <protection locked="0"/>
    </xf>
    <xf numFmtId="171" fontId="29" fillId="8" borderId="10" xfId="4" applyNumberFormat="1" applyFont="1" applyFill="1" applyBorder="1" applyAlignment="1" applyProtection="1">
      <alignment horizontal="center"/>
      <protection locked="0"/>
    </xf>
    <xf numFmtId="4" fontId="29" fillId="8" borderId="0" xfId="4" applyNumberFormat="1" applyFont="1" applyFill="1" applyAlignment="1" applyProtection="1">
      <alignment horizontal="center"/>
      <protection locked="0"/>
    </xf>
    <xf numFmtId="4" fontId="27" fillId="4" borderId="9" xfId="4" applyNumberFormat="1" applyFont="1" applyFill="1" applyBorder="1" applyProtection="1">
      <protection locked="0"/>
    </xf>
    <xf numFmtId="4" fontId="27" fillId="8" borderId="0" xfId="4" applyNumberFormat="1" applyFont="1" applyFill="1" applyProtection="1">
      <protection locked="0"/>
    </xf>
    <xf numFmtId="4" fontId="29" fillId="0" borderId="73" xfId="4" applyNumberFormat="1" applyFont="1" applyBorder="1" applyProtection="1">
      <protection locked="0"/>
    </xf>
    <xf numFmtId="4" fontId="30" fillId="0" borderId="10" xfId="4" applyNumberFormat="1" applyFont="1" applyBorder="1" applyProtection="1">
      <protection locked="0"/>
    </xf>
    <xf numFmtId="4" fontId="29" fillId="0" borderId="69" xfId="4" applyNumberFormat="1" applyFont="1" applyBorder="1" applyProtection="1">
      <protection locked="0"/>
    </xf>
    <xf numFmtId="4" fontId="28" fillId="0" borderId="10" xfId="4" applyNumberFormat="1" applyFont="1" applyBorder="1" applyProtection="1">
      <protection locked="0"/>
    </xf>
    <xf numFmtId="171" fontId="30" fillId="0" borderId="52" xfId="4" applyNumberFormat="1" applyFont="1" applyBorder="1" applyAlignment="1" applyProtection="1">
      <alignment vertical="center"/>
      <protection locked="0"/>
    </xf>
    <xf numFmtId="4" fontId="38" fillId="0" borderId="78" xfId="4" applyNumberFormat="1" applyFont="1" applyBorder="1" applyAlignment="1" applyProtection="1">
      <alignment vertical="center"/>
      <protection locked="0"/>
    </xf>
    <xf numFmtId="4" fontId="29" fillId="0" borderId="79" xfId="4" applyNumberFormat="1" applyFont="1" applyBorder="1" applyAlignment="1" applyProtection="1">
      <alignment horizontal="left"/>
      <protection locked="0"/>
    </xf>
    <xf numFmtId="169" fontId="29" fillId="0" borderId="79" xfId="4" applyNumberFormat="1" applyFont="1" applyBorder="1" applyAlignment="1" applyProtection="1">
      <alignment horizontal="center"/>
      <protection locked="0"/>
    </xf>
    <xf numFmtId="4" fontId="27" fillId="0" borderId="79" xfId="4" applyNumberFormat="1" applyFont="1" applyBorder="1" applyAlignment="1" applyProtection="1">
      <alignment horizontal="center"/>
      <protection locked="0"/>
    </xf>
    <xf numFmtId="4" fontId="29" fillId="0" borderId="79" xfId="4" applyNumberFormat="1" applyFont="1" applyBorder="1" applyAlignment="1" applyProtection="1">
      <alignment horizontal="right"/>
      <protection locked="0"/>
    </xf>
    <xf numFmtId="0" fontId="43" fillId="0" borderId="0" xfId="0" applyFont="1"/>
    <xf numFmtId="4" fontId="27" fillId="8" borderId="0" xfId="4" applyNumberFormat="1" applyFont="1" applyFill="1" applyAlignment="1" applyProtection="1">
      <alignment horizontal="center"/>
      <protection locked="0"/>
    </xf>
    <xf numFmtId="0" fontId="14" fillId="0" borderId="0" xfId="0" applyFont="1" applyProtection="1">
      <protection locked="0"/>
    </xf>
    <xf numFmtId="0" fontId="16" fillId="0" borderId="0" xfId="0" applyFont="1" applyAlignment="1" applyProtection="1">
      <alignment vertical="center"/>
      <protection locked="0"/>
    </xf>
    <xf numFmtId="0" fontId="14" fillId="0" borderId="19" xfId="0"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9" fontId="14" fillId="0" borderId="13" xfId="2"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65" fontId="14" fillId="0" borderId="35" xfId="0" applyNumberFormat="1" applyFont="1" applyBorder="1" applyAlignment="1" applyProtection="1">
      <alignment horizontal="center" vertical="center" wrapText="1"/>
      <protection locked="0"/>
    </xf>
    <xf numFmtId="14" fontId="14" fillId="0" borderId="50" xfId="0" applyNumberFormat="1" applyFont="1" applyBorder="1" applyProtection="1">
      <protection locked="0"/>
    </xf>
    <xf numFmtId="0" fontId="14" fillId="4" borderId="0" xfId="0" applyFont="1" applyFill="1" applyProtection="1">
      <protection locked="0"/>
    </xf>
    <xf numFmtId="0" fontId="14" fillId="4" borderId="40" xfId="0" applyFont="1" applyFill="1" applyBorder="1" applyProtection="1">
      <protection locked="0"/>
    </xf>
    <xf numFmtId="165" fontId="14" fillId="0" borderId="15" xfId="0" applyNumberFormat="1" applyFont="1" applyBorder="1" applyAlignment="1" applyProtection="1">
      <alignment horizontal="center" vertical="center" wrapText="1"/>
      <protection locked="0"/>
    </xf>
    <xf numFmtId="44" fontId="14" fillId="0" borderId="35" xfId="1" applyFont="1" applyFill="1" applyBorder="1" applyAlignment="1" applyProtection="1">
      <alignment vertical="center" wrapText="1"/>
      <protection locked="0"/>
    </xf>
    <xf numFmtId="0" fontId="14" fillId="0" borderId="101" xfId="0" applyFont="1" applyBorder="1" applyAlignment="1" applyProtection="1">
      <alignment vertical="center" wrapText="1"/>
      <protection locked="0"/>
    </xf>
    <xf numFmtId="0" fontId="14" fillId="0" borderId="102" xfId="0" applyFont="1" applyBorder="1" applyProtection="1">
      <protection locked="0"/>
    </xf>
    <xf numFmtId="0" fontId="14" fillId="0" borderId="83" xfId="0" applyFont="1" applyBorder="1" applyProtection="1">
      <protection locked="0"/>
    </xf>
    <xf numFmtId="0" fontId="14" fillId="0" borderId="0" xfId="0" applyFont="1" applyAlignment="1" applyProtection="1">
      <alignment horizontal="justify" vertical="center"/>
      <protection locked="0"/>
    </xf>
    <xf numFmtId="0" fontId="14" fillId="0" borderId="0" xfId="0" applyFont="1" applyAlignment="1" applyProtection="1">
      <alignment horizontal="left" vertical="center" wrapText="1"/>
      <protection locked="0"/>
    </xf>
    <xf numFmtId="0" fontId="14" fillId="0" borderId="104"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xf numFmtId="0" fontId="15" fillId="0" borderId="0" xfId="0" applyFont="1" applyAlignment="1">
      <alignment horizontal="center" vertical="center"/>
    </xf>
    <xf numFmtId="0" fontId="16" fillId="0" borderId="0" xfId="0" applyFont="1" applyAlignment="1">
      <alignment vertical="center"/>
    </xf>
    <xf numFmtId="0" fontId="14" fillId="4" borderId="98" xfId="0" applyFont="1" applyFill="1" applyBorder="1" applyAlignment="1">
      <alignment vertical="center" wrapText="1"/>
    </xf>
    <xf numFmtId="0" fontId="14" fillId="4" borderId="100" xfId="0" applyFont="1" applyFill="1" applyBorder="1" applyAlignment="1">
      <alignment vertical="center" wrapText="1"/>
    </xf>
    <xf numFmtId="0" fontId="14" fillId="4" borderId="12" xfId="0" applyFont="1" applyFill="1" applyBorder="1" applyAlignment="1">
      <alignment vertical="center" wrapText="1"/>
    </xf>
    <xf numFmtId="0" fontId="14" fillId="4" borderId="14" xfId="0" applyFont="1" applyFill="1" applyBorder="1" applyAlignment="1">
      <alignment vertical="center" wrapText="1"/>
    </xf>
    <xf numFmtId="0" fontId="14" fillId="4" borderId="18" xfId="0" applyFont="1" applyFill="1" applyBorder="1" applyAlignment="1">
      <alignment vertical="center" wrapText="1"/>
    </xf>
    <xf numFmtId="0" fontId="14" fillId="4" borderId="19" xfId="0" applyFont="1" applyFill="1" applyBorder="1" applyAlignment="1">
      <alignment vertical="center" wrapText="1"/>
    </xf>
    <xf numFmtId="0" fontId="14" fillId="4" borderId="13" xfId="0" applyFont="1" applyFill="1" applyBorder="1" applyAlignment="1">
      <alignment vertical="center" wrapText="1"/>
    </xf>
    <xf numFmtId="0" fontId="14" fillId="4" borderId="15" xfId="0" applyFont="1" applyFill="1" applyBorder="1" applyAlignment="1">
      <alignment vertical="center" wrapText="1"/>
    </xf>
    <xf numFmtId="0" fontId="14" fillId="4" borderId="49"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35" xfId="0" applyFont="1" applyFill="1" applyBorder="1" applyAlignment="1">
      <alignment vertical="center" wrapText="1"/>
    </xf>
    <xf numFmtId="0" fontId="14" fillId="4" borderId="13"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6" borderId="35" xfId="0" applyFont="1" applyFill="1" applyBorder="1" applyAlignment="1">
      <alignment horizontal="center"/>
    </xf>
    <xf numFmtId="166" fontId="14" fillId="4" borderId="35" xfId="2" applyNumberFormat="1" applyFont="1" applyFill="1" applyBorder="1" applyAlignment="1" applyProtection="1">
      <alignment horizontal="center"/>
    </xf>
    <xf numFmtId="0" fontId="16" fillId="4" borderId="17" xfId="0" applyFont="1" applyFill="1" applyBorder="1" applyAlignment="1">
      <alignment horizontal="center" vertical="center" wrapText="1"/>
    </xf>
    <xf numFmtId="0" fontId="16" fillId="4" borderId="35" xfId="0" applyFont="1" applyFill="1" applyBorder="1" applyAlignment="1">
      <alignment horizontal="center" vertical="center" wrapText="1"/>
    </xf>
    <xf numFmtId="44" fontId="14" fillId="4" borderId="35" xfId="1" applyFont="1" applyFill="1" applyBorder="1" applyAlignment="1" applyProtection="1">
      <alignment horizontal="justify" vertical="center" wrapText="1"/>
    </xf>
    <xf numFmtId="0" fontId="16" fillId="4" borderId="35" xfId="0" applyFont="1" applyFill="1" applyBorder="1" applyAlignment="1">
      <alignment horizontal="right" vertical="center" wrapText="1"/>
    </xf>
    <xf numFmtId="44" fontId="16" fillId="4" borderId="35" xfId="1" applyFont="1" applyFill="1" applyBorder="1" applyAlignment="1" applyProtection="1">
      <alignment vertical="center" wrapText="1"/>
    </xf>
    <xf numFmtId="44" fontId="16" fillId="4" borderId="35" xfId="1" applyFont="1" applyFill="1" applyBorder="1" applyAlignment="1" applyProtection="1">
      <alignment horizontal="justify" vertical="center" wrapText="1"/>
    </xf>
    <xf numFmtId="0" fontId="14" fillId="4" borderId="89" xfId="0" applyFont="1" applyFill="1" applyBorder="1" applyAlignment="1">
      <alignment horizontal="center" vertical="center" wrapText="1"/>
    </xf>
    <xf numFmtId="9" fontId="14" fillId="4" borderId="91" xfId="2" applyFont="1" applyFill="1" applyBorder="1" applyAlignment="1" applyProtection="1">
      <alignment vertical="center" wrapText="1"/>
    </xf>
    <xf numFmtId="0" fontId="14" fillId="6" borderId="91" xfId="0" applyFont="1" applyFill="1" applyBorder="1" applyAlignment="1">
      <alignment horizontal="center"/>
    </xf>
    <xf numFmtId="0" fontId="30" fillId="0" borderId="53" xfId="4" applyFont="1" applyBorder="1" applyAlignment="1" applyProtection="1">
      <alignment horizontal="center"/>
      <protection locked="0"/>
    </xf>
    <xf numFmtId="169" fontId="30" fillId="0" borderId="53" xfId="4" applyNumberFormat="1" applyFont="1" applyBorder="1" applyAlignment="1" applyProtection="1">
      <alignment horizontal="center"/>
      <protection locked="0"/>
    </xf>
    <xf numFmtId="4" fontId="30" fillId="0" borderId="53" xfId="4" applyNumberFormat="1" applyFont="1" applyBorder="1" applyAlignment="1" applyProtection="1">
      <alignment horizontal="right"/>
      <protection locked="0"/>
    </xf>
    <xf numFmtId="0" fontId="30" fillId="0" borderId="70" xfId="4" applyFont="1" applyBorder="1" applyAlignment="1" applyProtection="1">
      <alignment horizontal="center"/>
      <protection locked="0"/>
    </xf>
    <xf numFmtId="0" fontId="31" fillId="0" borderId="51" xfId="4" applyFont="1" applyBorder="1" applyAlignment="1" applyProtection="1">
      <alignment horizontal="centerContinuous"/>
      <protection locked="0"/>
    </xf>
    <xf numFmtId="0" fontId="28" fillId="0" borderId="54" xfId="4" applyFont="1" applyBorder="1" applyProtection="1">
      <protection locked="0"/>
    </xf>
    <xf numFmtId="0" fontId="27" fillId="0" borderId="54" xfId="4" applyFont="1" applyBorder="1" applyAlignment="1" applyProtection="1">
      <alignment horizontal="center"/>
      <protection locked="0"/>
    </xf>
    <xf numFmtId="0" fontId="27" fillId="0" borderId="54" xfId="4" applyFont="1" applyBorder="1" applyProtection="1">
      <protection locked="0"/>
    </xf>
    <xf numFmtId="169" fontId="27" fillId="0" borderId="54" xfId="4" applyNumberFormat="1" applyFont="1" applyBorder="1" applyAlignment="1" applyProtection="1">
      <alignment horizontal="center"/>
      <protection locked="0"/>
    </xf>
    <xf numFmtId="0" fontId="27" fillId="0" borderId="10" xfId="4" applyFont="1" applyBorder="1" applyProtection="1">
      <protection locked="0"/>
    </xf>
    <xf numFmtId="0" fontId="33" fillId="0" borderId="52" xfId="4" applyFont="1" applyBorder="1" applyAlignment="1" applyProtection="1">
      <alignment horizontal="center"/>
      <protection locked="0"/>
    </xf>
    <xf numFmtId="0" fontId="33" fillId="0" borderId="52" xfId="4" applyFont="1" applyBorder="1" applyProtection="1">
      <protection locked="0"/>
    </xf>
    <xf numFmtId="0" fontId="27" fillId="0" borderId="52" xfId="4" applyFont="1" applyBorder="1" applyProtection="1">
      <protection locked="0"/>
    </xf>
    <xf numFmtId="0" fontId="33" fillId="0" borderId="0" xfId="4" applyFont="1" applyAlignment="1" applyProtection="1">
      <alignment horizontal="center"/>
      <protection locked="0"/>
    </xf>
    <xf numFmtId="0" fontId="33" fillId="0" borderId="0" xfId="4" applyFont="1" applyProtection="1">
      <protection locked="0"/>
    </xf>
    <xf numFmtId="0" fontId="34" fillId="8" borderId="0" xfId="4" applyFont="1" applyFill="1" applyProtection="1">
      <protection locked="0"/>
    </xf>
    <xf numFmtId="0" fontId="27" fillId="0" borderId="0" xfId="4" applyFont="1" applyAlignment="1" applyProtection="1">
      <alignment horizontal="left"/>
      <protection locked="0"/>
    </xf>
    <xf numFmtId="0" fontId="27" fillId="0" borderId="0" xfId="4" applyFont="1" applyAlignment="1" applyProtection="1">
      <alignment vertical="top"/>
      <protection locked="0"/>
    </xf>
    <xf numFmtId="0" fontId="28" fillId="0" borderId="0" xfId="4" applyFont="1" applyAlignment="1" applyProtection="1">
      <alignment horizontal="center"/>
      <protection locked="0"/>
    </xf>
    <xf numFmtId="0" fontId="28" fillId="8" borderId="0" xfId="4" applyFont="1" applyFill="1" applyProtection="1">
      <protection locked="0"/>
    </xf>
    <xf numFmtId="4" fontId="27" fillId="0" borderId="10" xfId="4" applyNumberFormat="1" applyFont="1" applyBorder="1" applyProtection="1">
      <protection locked="0"/>
    </xf>
    <xf numFmtId="169" fontId="27" fillId="0" borderId="0" xfId="4" applyNumberFormat="1" applyFont="1" applyAlignment="1" applyProtection="1">
      <alignment horizontal="center"/>
      <protection locked="0"/>
    </xf>
    <xf numFmtId="0" fontId="13" fillId="0" borderId="0" xfId="3" applyFont="1" applyAlignment="1" applyProtection="1">
      <alignment horizontal="left" vertical="center" wrapText="1"/>
      <protection locked="0"/>
    </xf>
    <xf numFmtId="164" fontId="8" fillId="2" borderId="0" xfId="3" applyNumberFormat="1" applyFont="1" applyFill="1" applyAlignment="1" applyProtection="1">
      <alignment horizontal="left" vertical="center"/>
      <protection locked="0"/>
    </xf>
    <xf numFmtId="0" fontId="8" fillId="0" borderId="0" xfId="3" applyFont="1" applyAlignment="1" applyProtection="1">
      <alignment vertical="center"/>
      <protection locked="0"/>
    </xf>
    <xf numFmtId="0" fontId="7" fillId="0" borderId="0" xfId="3" applyProtection="1">
      <protection locked="0"/>
    </xf>
    <xf numFmtId="4" fontId="35" fillId="0" borderId="79" xfId="4" applyNumberFormat="1" applyFont="1" applyBorder="1" applyProtection="1">
      <protection locked="0"/>
    </xf>
    <xf numFmtId="4" fontId="35" fillId="0" borderId="79" xfId="4" applyNumberFormat="1" applyFont="1" applyBorder="1" applyAlignment="1" applyProtection="1">
      <alignment horizontal="center"/>
      <protection locked="0"/>
    </xf>
    <xf numFmtId="4" fontId="27" fillId="0" borderId="72" xfId="4" applyNumberFormat="1" applyFont="1" applyBorder="1"/>
    <xf numFmtId="4" fontId="27" fillId="4" borderId="72" xfId="4" applyNumberFormat="1" applyFont="1" applyFill="1" applyBorder="1"/>
    <xf numFmtId="4" fontId="27" fillId="0" borderId="80" xfId="4" applyNumberFormat="1" applyFont="1" applyBorder="1"/>
    <xf numFmtId="164" fontId="8" fillId="4" borderId="30" xfId="3" applyNumberFormat="1" applyFont="1" applyFill="1" applyBorder="1" applyAlignment="1">
      <alignment vertical="center"/>
    </xf>
    <xf numFmtId="164" fontId="8" fillId="4" borderId="63" xfId="3" applyNumberFormat="1" applyFont="1" applyFill="1" applyBorder="1" applyAlignment="1">
      <alignment vertical="center"/>
    </xf>
    <xf numFmtId="0" fontId="12" fillId="4" borderId="26" xfId="3" applyFont="1" applyFill="1" applyBorder="1" applyAlignment="1">
      <alignment horizontal="right" vertical="center" wrapText="1"/>
    </xf>
    <xf numFmtId="0" fontId="11" fillId="6" borderId="26" xfId="3" applyFont="1" applyFill="1" applyBorder="1" applyAlignment="1">
      <alignment horizontal="center" vertical="center"/>
    </xf>
    <xf numFmtId="164" fontId="8" fillId="6" borderId="30" xfId="3" applyNumberFormat="1" applyFont="1" applyFill="1" applyBorder="1" applyAlignment="1">
      <alignment vertical="center"/>
    </xf>
    <xf numFmtId="164" fontId="8" fillId="6" borderId="63" xfId="3" applyNumberFormat="1" applyFont="1" applyFill="1" applyBorder="1" applyAlignment="1">
      <alignment vertical="center"/>
    </xf>
    <xf numFmtId="0" fontId="11" fillId="6" borderId="65" xfId="3" applyFont="1" applyFill="1" applyBorder="1" applyAlignment="1">
      <alignment horizontal="center" vertical="center"/>
    </xf>
    <xf numFmtId="164" fontId="8" fillId="6" borderId="66" xfId="3" applyNumberFormat="1" applyFont="1" applyFill="1" applyBorder="1" applyAlignment="1">
      <alignment vertical="center"/>
    </xf>
    <xf numFmtId="164" fontId="8" fillId="6" borderId="67" xfId="3" applyNumberFormat="1" applyFont="1" applyFill="1" applyBorder="1" applyAlignment="1">
      <alignment vertical="center"/>
    </xf>
    <xf numFmtId="0" fontId="41" fillId="6" borderId="57" xfId="4" applyFont="1" applyFill="1" applyBorder="1" applyProtection="1">
      <protection locked="0"/>
    </xf>
    <xf numFmtId="0" fontId="41" fillId="0" borderId="57" xfId="4" applyFont="1" applyBorder="1" applyProtection="1">
      <protection locked="0"/>
    </xf>
    <xf numFmtId="0" fontId="8" fillId="0" borderId="56" xfId="3" applyFont="1" applyBorder="1" applyAlignment="1" applyProtection="1">
      <alignment horizontal="left" vertical="center"/>
      <protection locked="0"/>
    </xf>
    <xf numFmtId="0" fontId="8" fillId="0" borderId="57" xfId="3" applyFont="1" applyBorder="1" applyAlignment="1" applyProtection="1">
      <alignment vertical="center"/>
      <protection locked="0"/>
    </xf>
    <xf numFmtId="0" fontId="11" fillId="0" borderId="1" xfId="3" applyFont="1" applyBorder="1" applyAlignment="1" applyProtection="1">
      <alignment horizontal="center" vertical="center" wrapText="1"/>
      <protection locked="0"/>
    </xf>
    <xf numFmtId="0" fontId="11" fillId="0" borderId="27" xfId="3" applyFont="1" applyBorder="1" applyAlignment="1" applyProtection="1">
      <alignment horizontal="center" vertical="center" wrapText="1"/>
      <protection locked="0"/>
    </xf>
    <xf numFmtId="0" fontId="11" fillId="0" borderId="62" xfId="3" applyFont="1" applyBorder="1" applyAlignment="1" applyProtection="1">
      <alignment horizontal="center" vertical="center" wrapText="1"/>
      <protection locked="0"/>
    </xf>
    <xf numFmtId="0" fontId="11" fillId="0" borderId="28" xfId="3" applyFont="1" applyBorder="1" applyAlignment="1" applyProtection="1">
      <alignment horizontal="center" vertical="center" wrapText="1"/>
      <protection locked="0"/>
    </xf>
    <xf numFmtId="0" fontId="11" fillId="0" borderId="0" xfId="3" applyFont="1" applyAlignment="1" applyProtection="1">
      <alignment vertical="center"/>
      <protection locked="0"/>
    </xf>
    <xf numFmtId="44" fontId="8" fillId="0" borderId="3" xfId="1" applyFont="1" applyFill="1" applyBorder="1" applyAlignment="1" applyProtection="1">
      <alignment horizontal="left" vertical="center"/>
      <protection locked="0"/>
    </xf>
    <xf numFmtId="164" fontId="8" fillId="0" borderId="0" xfId="3" applyNumberFormat="1" applyFont="1" applyAlignment="1" applyProtection="1">
      <alignment horizontal="left" vertical="center"/>
      <protection locked="0"/>
    </xf>
    <xf numFmtId="164" fontId="8" fillId="0" borderId="29" xfId="3" applyNumberFormat="1" applyFont="1" applyBorder="1" applyAlignment="1" applyProtection="1">
      <alignment horizontal="left" vertical="center"/>
      <protection locked="0"/>
    </xf>
    <xf numFmtId="44" fontId="8" fillId="0" borderId="4" xfId="1" applyFont="1" applyFill="1" applyBorder="1" applyAlignment="1" applyProtection="1">
      <alignment horizontal="left" vertical="center"/>
      <protection locked="0"/>
    </xf>
    <xf numFmtId="44" fontId="8" fillId="0" borderId="5" xfId="1" applyFont="1" applyFill="1" applyBorder="1" applyAlignment="1" applyProtection="1">
      <alignment horizontal="left" vertical="center"/>
      <protection locked="0"/>
    </xf>
    <xf numFmtId="164" fontId="11" fillId="0" borderId="30" xfId="3" applyNumberFormat="1" applyFont="1" applyBorder="1" applyAlignment="1" applyProtection="1">
      <alignment vertical="center"/>
      <protection locked="0"/>
    </xf>
    <xf numFmtId="164" fontId="11" fillId="0" borderId="31" xfId="3" applyNumberFormat="1" applyFont="1" applyBorder="1" applyAlignment="1" applyProtection="1">
      <alignment vertical="center"/>
      <protection locked="0"/>
    </xf>
    <xf numFmtId="0" fontId="11" fillId="0" borderId="1" xfId="3" applyFont="1" applyBorder="1" applyAlignment="1" applyProtection="1">
      <alignment vertical="center"/>
      <protection locked="0"/>
    </xf>
    <xf numFmtId="0" fontId="11" fillId="0" borderId="29" xfId="3" applyFont="1" applyBorder="1" applyAlignment="1" applyProtection="1">
      <alignment vertical="center"/>
      <protection locked="0"/>
    </xf>
    <xf numFmtId="164" fontId="8" fillId="0" borderId="30" xfId="3" applyNumberFormat="1" applyFont="1" applyBorder="1" applyAlignment="1" applyProtection="1">
      <alignment vertical="center"/>
      <protection locked="0"/>
    </xf>
    <xf numFmtId="164" fontId="8" fillId="0" borderId="31" xfId="3" applyNumberFormat="1" applyFont="1" applyBorder="1" applyAlignment="1" applyProtection="1">
      <alignment vertical="center"/>
      <protection locked="0"/>
    </xf>
    <xf numFmtId="0" fontId="8" fillId="0" borderId="29" xfId="3" applyFont="1" applyBorder="1" applyAlignment="1" applyProtection="1">
      <alignment vertical="center"/>
      <protection locked="0"/>
    </xf>
    <xf numFmtId="0" fontId="8" fillId="0" borderId="1" xfId="3" applyFont="1" applyBorder="1" applyAlignment="1" applyProtection="1">
      <alignment vertical="center"/>
      <protection locked="0"/>
    </xf>
    <xf numFmtId="0" fontId="8" fillId="6" borderId="64" xfId="3" applyFont="1" applyFill="1" applyBorder="1" applyAlignment="1" applyProtection="1">
      <alignment horizontal="left" vertical="center"/>
      <protection locked="0"/>
    </xf>
    <xf numFmtId="164" fontId="8" fillId="0" borderId="32" xfId="3" applyNumberFormat="1" applyFont="1" applyBorder="1" applyAlignment="1" applyProtection="1">
      <alignment vertical="center"/>
      <protection locked="0"/>
    </xf>
    <xf numFmtId="164" fontId="8" fillId="0" borderId="33" xfId="3" applyNumberFormat="1" applyFont="1" applyBorder="1" applyAlignment="1" applyProtection="1">
      <alignment vertical="center"/>
      <protection locked="0"/>
    </xf>
    <xf numFmtId="0" fontId="8" fillId="0" borderId="0" xfId="3" applyFont="1" applyAlignment="1" applyProtection="1">
      <alignment horizontal="left" vertical="center"/>
      <protection locked="0"/>
    </xf>
    <xf numFmtId="0" fontId="8" fillId="0" borderId="0" xfId="3" applyFont="1" applyAlignment="1">
      <alignment horizontal="left" vertical="center"/>
    </xf>
    <xf numFmtId="0" fontId="8" fillId="0" borderId="0" xfId="3" applyFont="1" applyAlignment="1">
      <alignment vertical="center"/>
    </xf>
    <xf numFmtId="0" fontId="8" fillId="0" borderId="11" xfId="3" applyFont="1" applyBorder="1" applyAlignment="1">
      <alignment vertical="center"/>
    </xf>
    <xf numFmtId="0" fontId="2" fillId="0" borderId="0" xfId="0" applyFont="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6" borderId="118" xfId="0" applyFont="1" applyFill="1" applyBorder="1" applyAlignment="1" applyProtection="1">
      <alignment horizontal="left" vertical="center" wrapText="1"/>
      <protection locked="0"/>
    </xf>
    <xf numFmtId="0" fontId="2" fillId="0" borderId="104" xfId="0" applyFont="1" applyBorder="1" applyAlignment="1" applyProtection="1">
      <alignment horizontal="left" vertical="center" wrapText="1"/>
      <protection locked="0"/>
    </xf>
    <xf numFmtId="173" fontId="2" fillId="0" borderId="104" xfId="1" applyNumberFormat="1" applyFont="1" applyFill="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2" fillId="6" borderId="119" xfId="0" applyFont="1" applyFill="1" applyBorder="1" applyAlignment="1" applyProtection="1">
      <alignment horizontal="left" vertical="center" wrapText="1"/>
      <protection locked="0"/>
    </xf>
    <xf numFmtId="0" fontId="2" fillId="6" borderId="120" xfId="0" applyFont="1" applyFill="1" applyBorder="1" applyAlignment="1" applyProtection="1">
      <alignment horizontal="left" vertical="center" wrapText="1"/>
      <protection locked="0"/>
    </xf>
    <xf numFmtId="0" fontId="39" fillId="3" borderId="104" xfId="0" applyFont="1" applyFill="1" applyBorder="1" applyAlignment="1" applyProtection="1">
      <alignment horizontal="left" vertical="center" wrapText="1"/>
      <protection locked="0"/>
    </xf>
    <xf numFmtId="0" fontId="39" fillId="3" borderId="104" xfId="0" applyFont="1" applyFill="1" applyBorder="1" applyAlignment="1" applyProtection="1">
      <alignment vertical="center" wrapText="1"/>
      <protection locked="0"/>
    </xf>
    <xf numFmtId="0" fontId="39" fillId="3" borderId="123" xfId="0" applyFont="1" applyFill="1" applyBorder="1" applyAlignment="1" applyProtection="1">
      <alignment horizontal="left" vertical="center" wrapText="1"/>
      <protection locked="0"/>
    </xf>
    <xf numFmtId="44" fontId="2" fillId="0" borderId="104" xfId="1" applyFont="1" applyFill="1" applyBorder="1" applyAlignment="1" applyProtection="1">
      <alignment horizontal="left" vertical="center" wrapText="1"/>
      <protection locked="0"/>
    </xf>
    <xf numFmtId="0" fontId="2" fillId="0" borderId="118" xfId="0" applyFont="1" applyBorder="1" applyAlignment="1" applyProtection="1">
      <alignment horizontal="left" vertical="center" wrapText="1"/>
      <protection locked="0"/>
    </xf>
    <xf numFmtId="44" fontId="2" fillId="0" borderId="118" xfId="1" applyFont="1" applyFill="1" applyBorder="1" applyAlignment="1" applyProtection="1">
      <alignment horizontal="left" vertical="center" wrapText="1"/>
      <protection locked="0"/>
    </xf>
    <xf numFmtId="0" fontId="2" fillId="0" borderId="124" xfId="0" applyFont="1" applyBorder="1" applyAlignment="1" applyProtection="1">
      <alignment horizontal="left" vertical="center" wrapText="1"/>
      <protection locked="0"/>
    </xf>
    <xf numFmtId="0" fontId="2" fillId="6" borderId="0" xfId="0" applyFont="1" applyFill="1" applyAlignment="1" applyProtection="1">
      <alignment horizontal="left" vertical="center" wrapText="1"/>
      <protection locked="0"/>
    </xf>
    <xf numFmtId="44" fontId="2" fillId="0" borderId="104" xfId="1" applyFont="1" applyFill="1" applyBorder="1" applyAlignment="1" applyProtection="1">
      <alignment horizontal="left" vertical="center"/>
      <protection locked="0"/>
    </xf>
    <xf numFmtId="0" fontId="39" fillId="3" borderId="120" xfId="0" applyFont="1" applyFill="1" applyBorder="1" applyAlignment="1" applyProtection="1">
      <alignment horizontal="left" vertical="center" wrapText="1"/>
      <protection locked="0"/>
    </xf>
    <xf numFmtId="0" fontId="39" fillId="3" borderId="120" xfId="0" applyFont="1" applyFill="1" applyBorder="1" applyAlignment="1" applyProtection="1">
      <alignment vertical="center" wrapText="1"/>
      <protection locked="0"/>
    </xf>
    <xf numFmtId="0" fontId="39" fillId="3" borderId="125" xfId="0" applyFont="1" applyFill="1" applyBorder="1" applyAlignment="1" applyProtection="1">
      <alignment horizontal="left" vertical="center" wrapText="1"/>
      <protection locked="0"/>
    </xf>
    <xf numFmtId="0" fontId="40" fillId="3" borderId="104" xfId="0" applyFont="1" applyFill="1" applyBorder="1" applyAlignment="1" applyProtection="1">
      <alignment horizontal="left" vertical="center" wrapText="1"/>
      <protection locked="0"/>
    </xf>
    <xf numFmtId="0" fontId="40" fillId="0" borderId="104" xfId="0" applyFont="1" applyBorder="1" applyAlignment="1" applyProtection="1">
      <alignment horizontal="left" vertical="center" wrapText="1"/>
      <protection locked="0"/>
    </xf>
    <xf numFmtId="0" fontId="40" fillId="0" borderId="123" xfId="0" applyFont="1" applyBorder="1" applyAlignment="1" applyProtection="1">
      <alignment horizontal="left" vertical="center" wrapText="1"/>
      <protection locked="0"/>
    </xf>
    <xf numFmtId="44" fontId="3" fillId="0" borderId="104" xfId="1" applyFont="1" applyFill="1" applyBorder="1" applyAlignment="1" applyProtection="1">
      <alignment horizontal="left" vertical="center" wrapText="1"/>
      <protection locked="0"/>
    </xf>
    <xf numFmtId="0" fontId="2" fillId="0" borderId="126" xfId="0" applyFont="1" applyBorder="1" applyAlignment="1" applyProtection="1">
      <alignment horizontal="left" vertical="center" wrapText="1"/>
      <protection locked="0"/>
    </xf>
    <xf numFmtId="44" fontId="2" fillId="0" borderId="126" xfId="1" applyFont="1" applyFill="1" applyBorder="1" applyAlignment="1" applyProtection="1">
      <alignment horizontal="left" vertical="center" wrapText="1"/>
      <protection locked="0"/>
    </xf>
    <xf numFmtId="0" fontId="2" fillId="0" borderId="128"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protection locked="0"/>
    </xf>
    <xf numFmtId="44" fontId="3" fillId="0" borderId="104" xfId="1" applyFont="1" applyFill="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3" fillId="0" borderId="126" xfId="0" applyFont="1" applyBorder="1" applyAlignment="1">
      <alignment horizontal="left" vertical="center"/>
    </xf>
    <xf numFmtId="44" fontId="3" fillId="0" borderId="126" xfId="1" applyFont="1" applyFill="1" applyBorder="1" applyAlignment="1" applyProtection="1">
      <alignment horizontal="left" vertical="center"/>
    </xf>
    <xf numFmtId="0" fontId="3" fillId="0" borderId="43" xfId="1" applyNumberFormat="1" applyFont="1" applyFill="1" applyBorder="1" applyAlignment="1" applyProtection="1">
      <alignment horizontal="left" vertical="center"/>
    </xf>
    <xf numFmtId="0" fontId="3" fillId="0" borderId="120" xfId="0" applyFont="1" applyBorder="1" applyAlignment="1">
      <alignment horizontal="left" vertical="center"/>
    </xf>
    <xf numFmtId="44" fontId="3" fillId="0" borderId="120" xfId="1" applyFont="1" applyFill="1" applyBorder="1" applyAlignment="1" applyProtection="1">
      <alignment horizontal="left" vertical="center"/>
    </xf>
    <xf numFmtId="0" fontId="2" fillId="0" borderId="122" xfId="0" applyFont="1" applyBorder="1" applyAlignment="1">
      <alignment horizontal="left" vertical="center" wrapText="1"/>
    </xf>
    <xf numFmtId="0" fontId="2" fillId="0" borderId="127" xfId="0" applyFont="1" applyBorder="1" applyAlignment="1">
      <alignment horizontal="left" vertical="center" wrapText="1"/>
    </xf>
    <xf numFmtId="0" fontId="39" fillId="3" borderId="114" xfId="0" applyFont="1" applyFill="1" applyBorder="1" applyAlignment="1">
      <alignment horizontal="left" vertical="center" wrapText="1"/>
    </xf>
    <xf numFmtId="0" fontId="2" fillId="0" borderId="113" xfId="0" applyFont="1" applyBorder="1" applyAlignment="1">
      <alignment horizontal="left" vertical="center" wrapText="1"/>
    </xf>
    <xf numFmtId="0" fontId="2" fillId="0" borderId="111" xfId="0" applyFont="1" applyBorder="1" applyAlignment="1">
      <alignment horizontal="left" vertical="center" wrapText="1"/>
    </xf>
    <xf numFmtId="0" fontId="39" fillId="3" borderId="111" xfId="0" applyFont="1" applyFill="1" applyBorder="1" applyAlignment="1">
      <alignment horizontal="left" vertical="center" wrapText="1"/>
    </xf>
    <xf numFmtId="0" fontId="39" fillId="3" borderId="122" xfId="0" applyFont="1" applyFill="1" applyBorder="1" applyAlignment="1">
      <alignment horizontal="left" vertical="center" wrapText="1"/>
    </xf>
    <xf numFmtId="4" fontId="27" fillId="9" borderId="72" xfId="4" applyNumberFormat="1" applyFont="1" applyFill="1" applyBorder="1" applyProtection="1">
      <protection locked="0"/>
    </xf>
    <xf numFmtId="4" fontId="27" fillId="9" borderId="9" xfId="4" applyNumberFormat="1" applyFont="1" applyFill="1" applyBorder="1" applyProtection="1">
      <protection locked="0"/>
    </xf>
    <xf numFmtId="4" fontId="27" fillId="9" borderId="72" xfId="4" applyNumberFormat="1" applyFont="1" applyFill="1" applyBorder="1"/>
    <xf numFmtId="0" fontId="2" fillId="0" borderId="112" xfId="0" applyFont="1" applyBorder="1" applyAlignment="1">
      <alignment horizontal="left" vertical="center"/>
    </xf>
    <xf numFmtId="0" fontId="2" fillId="0" borderId="0" xfId="0" applyFont="1" applyAlignment="1">
      <alignment horizontal="left" vertical="center"/>
    </xf>
    <xf numFmtId="0" fontId="2" fillId="0" borderId="40" xfId="0" applyFont="1" applyBorder="1" applyAlignment="1">
      <alignment horizontal="left" vertical="center"/>
    </xf>
    <xf numFmtId="0" fontId="39" fillId="3" borderId="117" xfId="0" applyFont="1" applyFill="1" applyBorder="1" applyAlignment="1">
      <alignment horizontal="left" vertical="center" wrapText="1"/>
    </xf>
    <xf numFmtId="0" fontId="39" fillId="3" borderId="117" xfId="0" applyFont="1" applyFill="1" applyBorder="1" applyAlignment="1">
      <alignment vertical="center" wrapText="1"/>
    </xf>
    <xf numFmtId="0" fontId="39" fillId="3" borderId="121" xfId="0" applyFont="1" applyFill="1" applyBorder="1" applyAlignment="1">
      <alignment horizontal="left" vertical="center" wrapText="1"/>
    </xf>
    <xf numFmtId="0" fontId="2" fillId="0" borderId="41" xfId="0" applyFont="1" applyBorder="1" applyAlignment="1">
      <alignment horizontal="left" vertical="center"/>
    </xf>
    <xf numFmtId="164" fontId="8" fillId="4" borderId="30" xfId="3" applyNumberFormat="1" applyFont="1" applyFill="1" applyBorder="1" applyAlignment="1" applyProtection="1">
      <alignment vertical="center"/>
      <protection locked="0"/>
    </xf>
    <xf numFmtId="164" fontId="8" fillId="4" borderId="63" xfId="3" applyNumberFormat="1" applyFont="1" applyFill="1" applyBorder="1" applyAlignment="1" applyProtection="1">
      <alignment vertical="center"/>
      <protection locked="0"/>
    </xf>
    <xf numFmtId="164" fontId="11" fillId="6" borderId="30" xfId="3" applyNumberFormat="1" applyFont="1" applyFill="1" applyBorder="1" applyAlignment="1" applyProtection="1">
      <alignment vertical="center"/>
      <protection locked="0"/>
    </xf>
    <xf numFmtId="164" fontId="11" fillId="6" borderId="63" xfId="3" applyNumberFormat="1" applyFont="1" applyFill="1" applyBorder="1" applyAlignment="1" applyProtection="1">
      <alignment vertical="center"/>
      <protection locked="0"/>
    </xf>
    <xf numFmtId="0" fontId="11" fillId="0" borderId="61" xfId="3" applyFont="1" applyBorder="1" applyAlignment="1">
      <alignment horizontal="left" vertical="center"/>
    </xf>
    <xf numFmtId="0" fontId="12" fillId="0" borderId="26" xfId="3" applyFont="1" applyBorder="1" applyAlignment="1">
      <alignment horizontal="left" vertical="center" wrapText="1"/>
    </xf>
    <xf numFmtId="0" fontId="8" fillId="0" borderId="10" xfId="3" applyFont="1" applyBorder="1" applyAlignment="1">
      <alignment horizontal="left" vertical="center"/>
    </xf>
    <xf numFmtId="0" fontId="13" fillId="0" borderId="0" xfId="3" applyFont="1" applyAlignment="1">
      <alignment horizontal="left" vertical="center" wrapText="1"/>
    </xf>
    <xf numFmtId="0" fontId="11" fillId="4" borderId="61" xfId="3" applyFont="1" applyFill="1" applyBorder="1" applyAlignment="1">
      <alignment horizontal="left" vertical="center"/>
    </xf>
    <xf numFmtId="0" fontId="8" fillId="4" borderId="61" xfId="3" applyFont="1" applyFill="1" applyBorder="1" applyAlignment="1">
      <alignment horizontal="left" vertical="center"/>
    </xf>
    <xf numFmtId="0" fontId="8" fillId="6" borderId="61" xfId="3" applyFont="1" applyFill="1" applyBorder="1" applyAlignment="1">
      <alignment horizontal="left" vertical="center"/>
    </xf>
    <xf numFmtId="0" fontId="8" fillId="6" borderId="61" xfId="3" applyFont="1" applyFill="1" applyBorder="1" applyAlignment="1">
      <alignment vertical="center"/>
    </xf>
    <xf numFmtId="0" fontId="8" fillId="0" borderId="10" xfId="3" applyFont="1" applyBorder="1" applyAlignment="1">
      <alignment vertical="center"/>
    </xf>
    <xf numFmtId="0" fontId="11" fillId="0" borderId="0" xfId="3" applyFont="1" applyAlignment="1">
      <alignment horizontal="center" vertical="center"/>
    </xf>
    <xf numFmtId="0" fontId="12" fillId="0" borderId="0" xfId="3" applyFont="1" applyAlignment="1">
      <alignment horizontal="right" vertical="center" wrapText="1"/>
    </xf>
    <xf numFmtId="44" fontId="8" fillId="0" borderId="11" xfId="1" applyFont="1" applyFill="1" applyBorder="1" applyAlignment="1" applyProtection="1">
      <alignment horizontal="left" vertical="center"/>
      <protection locked="0"/>
    </xf>
    <xf numFmtId="164" fontId="11" fillId="4" borderId="27" xfId="3" applyNumberFormat="1" applyFont="1" applyFill="1" applyBorder="1" applyAlignment="1" applyProtection="1">
      <alignment vertical="center"/>
      <protection locked="0"/>
    </xf>
    <xf numFmtId="164" fontId="11" fillId="4" borderId="63" xfId="3" applyNumberFormat="1" applyFont="1" applyFill="1" applyBorder="1" applyAlignment="1" applyProtection="1">
      <alignment vertical="center"/>
      <protection locked="0"/>
    </xf>
    <xf numFmtId="0" fontId="11" fillId="0" borderId="11" xfId="3" applyFont="1" applyBorder="1" applyAlignment="1" applyProtection="1">
      <alignment vertical="center"/>
      <protection locked="0"/>
    </xf>
    <xf numFmtId="164" fontId="8" fillId="0" borderId="11" xfId="3" applyNumberFormat="1" applyFont="1" applyBorder="1" applyAlignment="1" applyProtection="1">
      <alignment horizontal="left" vertical="center"/>
      <protection locked="0"/>
    </xf>
    <xf numFmtId="0" fontId="8" fillId="0" borderId="11" xfId="3" applyFont="1" applyBorder="1" applyAlignment="1" applyProtection="1">
      <alignment vertical="center"/>
      <protection locked="0"/>
    </xf>
    <xf numFmtId="172" fontId="29" fillId="0" borderId="0" xfId="4" applyNumberFormat="1" applyFont="1" applyAlignment="1" applyProtection="1">
      <alignment horizontal="center"/>
      <protection locked="0"/>
    </xf>
    <xf numFmtId="169" fontId="29" fillId="7" borderId="0" xfId="4" applyNumberFormat="1" applyFont="1" applyFill="1" applyAlignment="1" applyProtection="1">
      <alignment horizontal="center"/>
      <protection locked="0"/>
    </xf>
    <xf numFmtId="3" fontId="29" fillId="0" borderId="0" xfId="4" applyNumberFormat="1" applyFont="1" applyAlignment="1" applyProtection="1">
      <alignment horizontal="right"/>
      <protection locked="0"/>
    </xf>
    <xf numFmtId="9" fontId="29" fillId="0" borderId="0" xfId="4" applyNumberFormat="1" applyFont="1" applyAlignment="1" applyProtection="1">
      <alignment horizontal="right"/>
      <protection locked="0"/>
    </xf>
    <xf numFmtId="4" fontId="29" fillId="7" borderId="0" xfId="4" applyNumberFormat="1" applyFont="1" applyFill="1" applyAlignment="1" applyProtection="1">
      <alignment horizontal="right"/>
      <protection locked="0"/>
    </xf>
    <xf numFmtId="3" fontId="29" fillId="7" borderId="0" xfId="4" applyNumberFormat="1" applyFont="1" applyFill="1" applyAlignment="1" applyProtection="1">
      <alignment horizontal="left"/>
      <protection locked="0"/>
    </xf>
    <xf numFmtId="9" fontId="29" fillId="0" borderId="0" xfId="7" applyFont="1" applyFill="1" applyBorder="1" applyAlignment="1" applyProtection="1">
      <alignment horizontal="right"/>
      <protection locked="0"/>
    </xf>
    <xf numFmtId="9" fontId="29" fillId="8" borderId="0" xfId="4" applyNumberFormat="1" applyFont="1" applyFill="1" applyAlignment="1" applyProtection="1">
      <alignment horizontal="right"/>
      <protection locked="0"/>
    </xf>
    <xf numFmtId="0" fontId="40" fillId="0" borderId="0" xfId="0" applyFont="1" applyProtection="1">
      <protection hidden="1"/>
    </xf>
    <xf numFmtId="0" fontId="14" fillId="0" borderId="138" xfId="0" applyFont="1" applyBorder="1" applyProtection="1">
      <protection locked="0"/>
    </xf>
    <xf numFmtId="0" fontId="14" fillId="0" borderId="145" xfId="0" applyFont="1" applyBorder="1" applyProtection="1">
      <protection locked="0"/>
    </xf>
    <xf numFmtId="0" fontId="14" fillId="0" borderId="146" xfId="0" applyFont="1" applyBorder="1" applyProtection="1">
      <protection locked="0"/>
    </xf>
    <xf numFmtId="0" fontId="14" fillId="0" borderId="0" xfId="0" applyFont="1" applyProtection="1">
      <protection hidden="1"/>
    </xf>
    <xf numFmtId="0" fontId="40" fillId="0" borderId="0" xfId="0" applyFont="1" applyProtection="1">
      <protection locked="0"/>
    </xf>
    <xf numFmtId="0" fontId="14" fillId="4" borderId="36"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14" fillId="4" borderId="38" xfId="0" applyFont="1" applyFill="1" applyBorder="1" applyAlignment="1">
      <alignment horizontal="left" vertical="center" wrapText="1"/>
    </xf>
    <xf numFmtId="0" fontId="23" fillId="5" borderId="35" xfId="0" applyFont="1" applyFill="1" applyBorder="1" applyAlignment="1">
      <alignment horizontal="left" wrapText="1"/>
    </xf>
    <xf numFmtId="9" fontId="14" fillId="0" borderId="49" xfId="0" applyNumberFormat="1" applyFont="1" applyBorder="1" applyAlignment="1">
      <alignment horizontal="center" vertical="center" wrapText="1"/>
    </xf>
    <xf numFmtId="9" fontId="14" fillId="0" borderId="133" xfId="0" applyNumberFormat="1" applyFont="1" applyBorder="1" applyAlignment="1">
      <alignment horizontal="center" vertical="center" wrapText="1"/>
    </xf>
    <xf numFmtId="9" fontId="14" fillId="0" borderId="50" xfId="0" applyNumberFormat="1" applyFont="1" applyBorder="1" applyAlignment="1">
      <alignment horizontal="center" vertical="center" wrapText="1"/>
    </xf>
    <xf numFmtId="0" fontId="14" fillId="4" borderId="35" xfId="0" applyFont="1" applyFill="1" applyBorder="1" applyAlignment="1">
      <alignment horizontal="left" vertical="center" wrapText="1"/>
    </xf>
    <xf numFmtId="9" fontId="14" fillId="4" borderId="37" xfId="2" applyFont="1" applyFill="1" applyBorder="1" applyAlignment="1" applyProtection="1">
      <alignment horizontal="center" vertical="center" wrapText="1"/>
    </xf>
    <xf numFmtId="9" fontId="14" fillId="4" borderId="38" xfId="2" applyFont="1" applyFill="1" applyBorder="1" applyAlignment="1" applyProtection="1">
      <alignment horizontal="center" vertical="center" wrapText="1"/>
    </xf>
    <xf numFmtId="0" fontId="17" fillId="4" borderId="19" xfId="0" applyFont="1" applyFill="1" applyBorder="1" applyAlignment="1" applyProtection="1">
      <alignment vertical="center" wrapText="1"/>
      <protection locked="0"/>
    </xf>
    <xf numFmtId="0" fontId="17" fillId="4" borderId="16" xfId="0" applyFont="1" applyFill="1" applyBorder="1" applyAlignment="1" applyProtection="1">
      <alignment vertical="center" wrapText="1"/>
      <protection locked="0"/>
    </xf>
    <xf numFmtId="0" fontId="17" fillId="4" borderId="13" xfId="0" applyFont="1" applyFill="1" applyBorder="1" applyAlignment="1" applyProtection="1">
      <alignment vertical="center" wrapText="1"/>
      <protection locked="0"/>
    </xf>
    <xf numFmtId="0" fontId="14" fillId="0" borderId="139" xfId="0" applyFont="1" applyBorder="1" applyAlignment="1">
      <alignment horizontal="center" vertical="center" wrapText="1"/>
    </xf>
    <xf numFmtId="0" fontId="14" fillId="0" borderId="142" xfId="0" applyFont="1" applyBorder="1" applyAlignment="1">
      <alignment horizontal="center" vertical="center" wrapText="1"/>
    </xf>
    <xf numFmtId="0" fontId="23" fillId="5" borderId="136" xfId="0" applyFont="1" applyFill="1" applyBorder="1" applyAlignment="1">
      <alignment horizontal="center" vertical="center" wrapText="1"/>
    </xf>
    <xf numFmtId="0" fontId="23" fillId="5" borderId="88" xfId="0" applyFont="1" applyFill="1" applyBorder="1" applyAlignment="1">
      <alignment horizontal="center" vertical="center" wrapText="1"/>
    </xf>
    <xf numFmtId="0" fontId="23" fillId="5" borderId="137"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4" fillId="0" borderId="139" xfId="0" applyFont="1" applyBorder="1" applyAlignment="1" applyProtection="1">
      <alignment horizontal="center" vertical="center" wrapText="1"/>
      <protection locked="0"/>
    </xf>
    <xf numFmtId="0" fontId="14" fillId="0" borderId="141" xfId="0" applyFont="1" applyBorder="1" applyAlignment="1" applyProtection="1">
      <alignment horizontal="center" vertical="center" wrapText="1"/>
      <protection locked="0"/>
    </xf>
    <xf numFmtId="0" fontId="14" fillId="0" borderId="142" xfId="0" applyFont="1" applyBorder="1" applyAlignment="1" applyProtection="1">
      <alignment horizontal="center" vertical="center" wrapText="1"/>
      <protection locked="0"/>
    </xf>
    <xf numFmtId="0" fontId="14" fillId="0" borderId="144" xfId="0" applyFont="1" applyBorder="1" applyAlignment="1" applyProtection="1">
      <alignment horizontal="center" vertical="center" wrapText="1"/>
      <protection locked="0"/>
    </xf>
    <xf numFmtId="0" fontId="14" fillId="4" borderId="140" xfId="0" applyFont="1" applyFill="1" applyBorder="1" applyAlignment="1">
      <alignment horizontal="center" vertical="center" wrapText="1"/>
    </xf>
    <xf numFmtId="0" fontId="14" fillId="4" borderId="141" xfId="0" applyFont="1" applyFill="1" applyBorder="1" applyAlignment="1">
      <alignment horizontal="center" vertical="center" wrapText="1"/>
    </xf>
    <xf numFmtId="0" fontId="14" fillId="4" borderId="143" xfId="0" applyFont="1" applyFill="1" applyBorder="1" applyAlignment="1">
      <alignment horizontal="center" vertical="center" wrapText="1"/>
    </xf>
    <xf numFmtId="0" fontId="14" fillId="4" borderId="144" xfId="0" applyFont="1" applyFill="1" applyBorder="1" applyAlignment="1">
      <alignment horizontal="center" vertical="center" wrapText="1"/>
    </xf>
    <xf numFmtId="44" fontId="14" fillId="4" borderId="106" xfId="0" applyNumberFormat="1" applyFont="1" applyFill="1" applyBorder="1" applyAlignment="1">
      <alignment horizontal="center" vertical="center" wrapText="1"/>
    </xf>
    <xf numFmtId="44" fontId="14" fillId="4" borderId="130" xfId="0" applyNumberFormat="1" applyFont="1" applyFill="1" applyBorder="1" applyAlignment="1">
      <alignment horizontal="center" vertical="center" wrapText="1"/>
    </xf>
    <xf numFmtId="44" fontId="14" fillId="4" borderId="37" xfId="0" applyNumberFormat="1" applyFont="1" applyFill="1" applyBorder="1" applyAlignment="1">
      <alignment horizontal="center" vertical="center" wrapText="1"/>
    </xf>
    <xf numFmtId="44" fontId="14" fillId="4" borderId="38" xfId="0" applyNumberFormat="1" applyFont="1" applyFill="1" applyBorder="1" applyAlignment="1">
      <alignment horizontal="center" vertical="center" wrapText="1"/>
    </xf>
    <xf numFmtId="44" fontId="14" fillId="4" borderId="36" xfId="0" applyNumberFormat="1"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44" fontId="17" fillId="0" borderId="106" xfId="0" applyNumberFormat="1" applyFont="1" applyBorder="1" applyAlignment="1" applyProtection="1">
      <alignment horizontal="center" vertical="center" wrapText="1"/>
      <protection locked="0"/>
    </xf>
    <xf numFmtId="44" fontId="17" fillId="0" borderId="130" xfId="0" applyNumberFormat="1" applyFont="1" applyBorder="1" applyAlignment="1" applyProtection="1">
      <alignment horizontal="center" vertical="center" wrapText="1"/>
      <protection locked="0"/>
    </xf>
    <xf numFmtId="0" fontId="17" fillId="0" borderId="0" xfId="0" applyFont="1" applyAlignment="1">
      <alignment horizontal="center" vertical="center" wrapText="1"/>
    </xf>
    <xf numFmtId="0" fontId="14" fillId="0" borderId="99"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4" borderId="35" xfId="0" applyFont="1" applyFill="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6" fillId="4" borderId="90" xfId="0" applyFont="1" applyFill="1" applyBorder="1" applyAlignment="1">
      <alignment horizontal="right" vertical="center" wrapText="1"/>
    </xf>
    <xf numFmtId="0" fontId="16" fillId="4" borderId="13" xfId="0" applyFont="1" applyFill="1" applyBorder="1" applyAlignment="1">
      <alignment horizontal="right" vertical="center" wrapText="1"/>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14" fillId="4" borderId="86" xfId="0" applyFont="1" applyFill="1" applyBorder="1" applyAlignment="1">
      <alignment horizontal="center" vertical="center" wrapText="1"/>
    </xf>
    <xf numFmtId="0" fontId="14" fillId="4" borderId="88" xfId="0" applyFont="1" applyFill="1" applyBorder="1" applyAlignment="1">
      <alignment horizontal="center" vertical="center" wrapText="1"/>
    </xf>
    <xf numFmtId="0" fontId="14" fillId="4" borderId="87" xfId="0" applyFont="1" applyFill="1" applyBorder="1" applyAlignment="1">
      <alignment horizontal="center" vertical="center" wrapText="1"/>
    </xf>
    <xf numFmtId="0" fontId="14" fillId="4" borderId="90"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4" borderId="19" xfId="0" applyFont="1" applyFill="1" applyBorder="1" applyAlignment="1" applyProtection="1">
      <alignment horizontal="justify" vertical="center" wrapText="1"/>
      <protection locked="0"/>
    </xf>
    <xf numFmtId="0" fontId="14" fillId="4" borderId="16" xfId="0" applyFont="1" applyFill="1" applyBorder="1" applyAlignment="1" applyProtection="1">
      <alignment horizontal="justify" vertical="center" wrapText="1"/>
      <protection locked="0"/>
    </xf>
    <xf numFmtId="0" fontId="14" fillId="4" borderId="13" xfId="0" applyFont="1" applyFill="1" applyBorder="1" applyAlignment="1" applyProtection="1">
      <alignment horizontal="justify" vertical="center" wrapText="1"/>
      <protection locked="0"/>
    </xf>
    <xf numFmtId="0" fontId="22" fillId="4" borderId="48" xfId="0" applyFont="1" applyFill="1" applyBorder="1" applyAlignment="1">
      <alignment horizontal="right" vertical="center" wrapText="1" indent="1"/>
    </xf>
    <xf numFmtId="0" fontId="22" fillId="4" borderId="44" xfId="0" applyFont="1" applyFill="1" applyBorder="1" applyAlignment="1">
      <alignment horizontal="right" vertical="center" wrapText="1" indent="1"/>
    </xf>
    <xf numFmtId="0" fontId="22" fillId="4" borderId="45" xfId="0" applyFont="1" applyFill="1" applyBorder="1" applyAlignment="1">
      <alignment horizontal="right" vertical="center" wrapText="1" indent="1"/>
    </xf>
    <xf numFmtId="0" fontId="18" fillId="0" borderId="0" xfId="0" applyFont="1" applyAlignment="1">
      <alignment horizontal="left" vertical="center" wrapText="1"/>
    </xf>
    <xf numFmtId="0" fontId="23" fillId="5" borderId="35" xfId="0" applyFont="1" applyFill="1" applyBorder="1" applyAlignment="1">
      <alignment horizontal="right" vertical="center" wrapText="1"/>
    </xf>
    <xf numFmtId="0" fontId="14" fillId="4" borderId="19"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0" borderId="18"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4" borderId="19" xfId="0" applyFont="1" applyFill="1" applyBorder="1" applyAlignment="1">
      <alignment horizontal="right" vertical="center" wrapText="1"/>
    </xf>
    <xf numFmtId="0" fontId="14" fillId="4" borderId="16" xfId="0" applyFont="1" applyFill="1" applyBorder="1" applyAlignment="1">
      <alignment horizontal="right" vertical="center" wrapText="1"/>
    </xf>
    <xf numFmtId="0" fontId="14" fillId="4" borderId="13" xfId="0" applyFont="1" applyFill="1" applyBorder="1" applyAlignment="1">
      <alignment horizontal="right" vertical="center" wrapText="1"/>
    </xf>
    <xf numFmtId="0" fontId="16" fillId="4" borderId="19"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46" fillId="3" borderId="36" xfId="0" applyFont="1" applyFill="1" applyBorder="1" applyAlignment="1">
      <alignment horizontal="center" vertical="center" wrapText="1"/>
    </xf>
    <xf numFmtId="0" fontId="46" fillId="3" borderId="37" xfId="0" applyFont="1" applyFill="1" applyBorder="1" applyAlignment="1">
      <alignment horizontal="center" vertical="center" wrapText="1"/>
    </xf>
    <xf numFmtId="0" fontId="46" fillId="3" borderId="38" xfId="0" applyFont="1" applyFill="1" applyBorder="1" applyAlignment="1">
      <alignment horizontal="center" vertical="center" wrapText="1"/>
    </xf>
    <xf numFmtId="0" fontId="14" fillId="0" borderId="0" xfId="0" applyFont="1" applyAlignment="1">
      <alignment horizontal="center" vertical="center"/>
    </xf>
    <xf numFmtId="0" fontId="14" fillId="0" borderId="19"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1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3" borderId="23" xfId="0" applyFont="1" applyFill="1" applyBorder="1" applyAlignment="1">
      <alignment horizontal="left" vertical="center" wrapText="1"/>
    </xf>
    <xf numFmtId="0" fontId="14" fillId="3" borderId="0" xfId="0" applyFont="1" applyFill="1" applyAlignment="1">
      <alignment horizontal="left"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3" xfId="0" applyFont="1" applyFill="1" applyBorder="1" applyAlignment="1">
      <alignment vertical="center" wrapText="1"/>
    </xf>
    <xf numFmtId="0" fontId="14" fillId="0" borderId="16" xfId="0" applyFont="1" applyBorder="1" applyAlignment="1" applyProtection="1">
      <alignment horizontal="center" vertical="center" wrapText="1"/>
      <protection locked="0"/>
    </xf>
    <xf numFmtId="0" fontId="14" fillId="3" borderId="36" xfId="0" applyFont="1" applyFill="1" applyBorder="1" applyAlignment="1">
      <alignment vertical="center" wrapText="1"/>
    </xf>
    <xf numFmtId="0" fontId="14" fillId="3" borderId="37" xfId="0" applyFont="1" applyFill="1" applyBorder="1" applyAlignment="1">
      <alignment vertical="center" wrapText="1"/>
    </xf>
    <xf numFmtId="0" fontId="14" fillId="3" borderId="38" xfId="0" applyFont="1" applyFill="1" applyBorder="1" applyAlignment="1">
      <alignment vertical="center" wrapText="1"/>
    </xf>
    <xf numFmtId="0" fontId="14" fillId="4" borderId="18" xfId="0" applyFont="1" applyFill="1" applyBorder="1" applyAlignment="1">
      <alignment vertical="center" wrapText="1"/>
    </xf>
    <xf numFmtId="0" fontId="14" fillId="4" borderId="15" xfId="0" applyFont="1" applyFill="1" applyBorder="1" applyAlignment="1">
      <alignment vertical="center" wrapText="1"/>
    </xf>
    <xf numFmtId="0" fontId="14" fillId="0" borderId="18"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4" fontId="14" fillId="0" borderId="19" xfId="0" applyNumberFormat="1" applyFont="1" applyBorder="1" applyAlignment="1" applyProtection="1">
      <alignment horizontal="center" vertical="center" wrapText="1"/>
      <protection locked="0"/>
    </xf>
    <xf numFmtId="14" fontId="14" fillId="0" borderId="13" xfId="0" applyNumberFormat="1"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6" fillId="0" borderId="0" xfId="0" applyFont="1" applyAlignment="1">
      <alignment horizontal="center" vertical="center" wrapText="1"/>
    </xf>
    <xf numFmtId="49" fontId="14" fillId="0" borderId="19"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8" fillId="0" borderId="19"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34" xfId="0" applyFont="1" applyBorder="1" applyAlignment="1" applyProtection="1">
      <alignment horizontal="left" vertical="center" wrapText="1"/>
      <protection locked="0"/>
    </xf>
    <xf numFmtId="0" fontId="17" fillId="4" borderId="19" xfId="0" applyFont="1" applyFill="1" applyBorder="1" applyAlignment="1">
      <alignment vertical="center" wrapText="1"/>
    </xf>
    <xf numFmtId="0" fontId="17" fillId="4" borderId="16" xfId="0" applyFont="1" applyFill="1" applyBorder="1" applyAlignment="1">
      <alignment vertical="center" wrapText="1"/>
    </xf>
    <xf numFmtId="0" fontId="17" fillId="4" borderId="13" xfId="0" applyFont="1" applyFill="1" applyBorder="1" applyAlignment="1">
      <alignment vertical="center" wrapText="1"/>
    </xf>
    <xf numFmtId="0" fontId="14" fillId="3" borderId="36"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4" fillId="3" borderId="38" xfId="0" applyFont="1" applyFill="1" applyBorder="1" applyAlignment="1">
      <alignment horizontal="left" vertical="center" wrapText="1"/>
    </xf>
    <xf numFmtId="0" fontId="14" fillId="6" borderId="95" xfId="0" applyFont="1" applyFill="1" applyBorder="1" applyAlignment="1">
      <alignment horizontal="center"/>
    </xf>
    <xf numFmtId="0" fontId="14" fillId="6" borderId="96" xfId="0" applyFont="1" applyFill="1" applyBorder="1" applyAlignment="1">
      <alignment horizontal="center"/>
    </xf>
    <xf numFmtId="0" fontId="14" fillId="6" borderId="97" xfId="0" applyFont="1" applyFill="1" applyBorder="1" applyAlignment="1">
      <alignment horizontal="center"/>
    </xf>
    <xf numFmtId="0" fontId="23" fillId="5" borderId="84" xfId="0" applyFont="1" applyFill="1" applyBorder="1" applyAlignment="1">
      <alignment horizontal="right" vertical="center" wrapText="1"/>
    </xf>
    <xf numFmtId="0" fontId="23" fillId="5" borderId="85" xfId="0" applyFont="1" applyFill="1" applyBorder="1" applyAlignment="1">
      <alignment horizontal="right" vertical="center" wrapText="1"/>
    </xf>
    <xf numFmtId="0" fontId="6" fillId="5" borderId="103" xfId="0" applyFont="1" applyFill="1" applyBorder="1" applyAlignment="1">
      <alignment horizontal="left" vertical="center" wrapText="1"/>
    </xf>
    <xf numFmtId="0" fontId="6" fillId="5" borderId="81" xfId="0" applyFont="1" applyFill="1" applyBorder="1" applyAlignment="1">
      <alignment horizontal="left" vertical="center" wrapText="1"/>
    </xf>
    <xf numFmtId="0" fontId="6" fillId="5" borderId="82" xfId="0" applyFont="1" applyFill="1" applyBorder="1" applyAlignment="1">
      <alignment horizontal="left" vertical="center" wrapText="1"/>
    </xf>
    <xf numFmtId="0" fontId="5" fillId="3" borderId="10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23" fillId="5" borderId="92" xfId="0" applyFont="1" applyFill="1" applyBorder="1" applyAlignment="1">
      <alignment horizontal="left" vertical="center" wrapText="1"/>
    </xf>
    <xf numFmtId="0" fontId="23" fillId="5" borderId="93" xfId="0" applyFont="1" applyFill="1" applyBorder="1" applyAlignment="1">
      <alignment horizontal="left" vertical="center" wrapText="1"/>
    </xf>
    <xf numFmtId="0" fontId="23" fillId="5" borderId="94" xfId="0" applyFont="1" applyFill="1" applyBorder="1" applyAlignment="1">
      <alignment horizontal="left" vertical="center" wrapText="1"/>
    </xf>
    <xf numFmtId="0" fontId="19" fillId="4" borderId="41" xfId="0" applyFont="1" applyFill="1" applyBorder="1" applyAlignment="1">
      <alignment horizontal="left" vertical="center" wrapText="1" indent="1"/>
    </xf>
    <xf numFmtId="0" fontId="19" fillId="4" borderId="42" xfId="0" applyFont="1" applyFill="1" applyBorder="1" applyAlignment="1">
      <alignment horizontal="left" vertical="center" wrapText="1" indent="1"/>
    </xf>
    <xf numFmtId="0" fontId="19" fillId="4" borderId="43" xfId="0" applyFont="1" applyFill="1" applyBorder="1" applyAlignment="1">
      <alignment horizontal="left" vertical="center" wrapText="1" indent="1"/>
    </xf>
    <xf numFmtId="0" fontId="14" fillId="5" borderId="103" xfId="0" applyFont="1" applyFill="1" applyBorder="1" applyAlignment="1">
      <alignment horizontal="left" vertical="center" wrapText="1"/>
    </xf>
    <xf numFmtId="0" fontId="14" fillId="5" borderId="81" xfId="0" applyFont="1" applyFill="1" applyBorder="1" applyAlignment="1">
      <alignment horizontal="left" vertical="center" wrapText="1"/>
    </xf>
    <xf numFmtId="0" fontId="14" fillId="5" borderId="82" xfId="0" applyFont="1" applyFill="1" applyBorder="1" applyAlignment="1">
      <alignment horizontal="left" vertical="center" wrapText="1"/>
    </xf>
    <xf numFmtId="0" fontId="14" fillId="0" borderId="0" xfId="0" applyFont="1" applyAlignment="1" applyProtection="1">
      <alignment horizontal="center"/>
      <protection locked="0"/>
    </xf>
    <xf numFmtId="44" fontId="14" fillId="0" borderId="16" xfId="1" applyFont="1" applyBorder="1" applyAlignment="1" applyProtection="1">
      <alignment horizontal="center" vertical="center" wrapText="1"/>
      <protection locked="0"/>
    </xf>
    <xf numFmtId="44" fontId="14" fillId="0" borderId="13" xfId="1" applyFont="1" applyBorder="1" applyAlignment="1" applyProtection="1">
      <alignment horizontal="center" vertical="center" wrapText="1"/>
      <protection locked="0"/>
    </xf>
    <xf numFmtId="0" fontId="14" fillId="4" borderId="122" xfId="0" applyFont="1" applyFill="1" applyBorder="1" applyAlignment="1">
      <alignment horizontal="left" vertical="center" wrapText="1"/>
    </xf>
    <xf numFmtId="0" fontId="14" fillId="4" borderId="107" xfId="0" applyFont="1" applyFill="1" applyBorder="1" applyAlignment="1">
      <alignment horizontal="left" vertical="center" wrapText="1"/>
    </xf>
    <xf numFmtId="0" fontId="14" fillId="4" borderId="108" xfId="0" applyFont="1" applyFill="1" applyBorder="1" applyAlignment="1">
      <alignment horizontal="left" vertical="center" wrapText="1"/>
    </xf>
    <xf numFmtId="0" fontId="14" fillId="4" borderId="122" xfId="0" applyFont="1" applyFill="1" applyBorder="1" applyAlignment="1">
      <alignment vertical="center" wrapText="1"/>
    </xf>
    <xf numFmtId="0" fontId="14" fillId="4" borderId="107" xfId="0" applyFont="1" applyFill="1" applyBorder="1" applyAlignment="1">
      <alignment vertical="center" wrapText="1"/>
    </xf>
    <xf numFmtId="0" fontId="14" fillId="4" borderId="108" xfId="0" applyFont="1" applyFill="1" applyBorder="1" applyAlignment="1">
      <alignment vertical="center" wrapText="1"/>
    </xf>
    <xf numFmtId="0" fontId="14" fillId="4" borderId="127" xfId="0" applyFont="1" applyFill="1" applyBorder="1" applyAlignment="1">
      <alignment vertical="center" wrapText="1"/>
    </xf>
    <xf numFmtId="0" fontId="14" fillId="4" borderId="129" xfId="0" applyFont="1" applyFill="1" applyBorder="1" applyAlignment="1">
      <alignment vertical="center" wrapText="1"/>
    </xf>
    <xf numFmtId="0" fontId="14" fillId="4" borderId="131" xfId="0" applyFont="1" applyFill="1" applyBorder="1" applyAlignment="1">
      <alignment vertical="center" wrapText="1"/>
    </xf>
    <xf numFmtId="0" fontId="14" fillId="4" borderId="132" xfId="0" applyFont="1" applyFill="1" applyBorder="1" applyAlignment="1">
      <alignment vertical="center" wrapText="1"/>
    </xf>
    <xf numFmtId="0" fontId="5" fillId="6" borderId="56" xfId="4" applyFont="1" applyFill="1" applyBorder="1" applyAlignment="1" applyProtection="1">
      <alignment horizontal="center"/>
      <protection locked="0"/>
    </xf>
    <xf numFmtId="0" fontId="5" fillId="6" borderId="57" xfId="4" applyFont="1" applyFill="1" applyBorder="1" applyAlignment="1" applyProtection="1">
      <alignment horizontal="center"/>
      <protection locked="0"/>
    </xf>
    <xf numFmtId="0" fontId="5" fillId="6" borderId="68" xfId="4" applyFont="1" applyFill="1" applyBorder="1" applyAlignment="1" applyProtection="1">
      <alignment horizontal="center"/>
      <protection locked="0"/>
    </xf>
    <xf numFmtId="0" fontId="35" fillId="0" borderId="0" xfId="4" applyFont="1" applyAlignment="1" applyProtection="1">
      <alignment horizontal="center"/>
      <protection locked="0"/>
    </xf>
    <xf numFmtId="0" fontId="27" fillId="0" borderId="0" xfId="4" applyFont="1" applyAlignment="1" applyProtection="1">
      <alignment horizontal="center"/>
      <protection locked="0"/>
    </xf>
    <xf numFmtId="4" fontId="27" fillId="0" borderId="69" xfId="4" applyNumberFormat="1" applyFont="1" applyBorder="1" applyAlignment="1" applyProtection="1">
      <alignment horizontal="center" vertical="center"/>
      <protection locked="0"/>
    </xf>
    <xf numFmtId="4" fontId="27" fillId="0" borderId="53" xfId="4" applyNumberFormat="1" applyFont="1" applyBorder="1" applyAlignment="1" applyProtection="1">
      <alignment horizontal="center" vertical="center"/>
      <protection locked="0"/>
    </xf>
    <xf numFmtId="4" fontId="27" fillId="0" borderId="70" xfId="4" applyNumberFormat="1" applyFont="1" applyBorder="1" applyAlignment="1" applyProtection="1">
      <alignment horizontal="center" vertical="center"/>
      <protection locked="0"/>
    </xf>
    <xf numFmtId="0" fontId="44" fillId="6" borderId="134" xfId="4" applyFont="1" applyFill="1" applyBorder="1" applyAlignment="1" applyProtection="1">
      <alignment horizontal="center"/>
      <protection locked="0"/>
    </xf>
    <xf numFmtId="0" fontId="44" fillId="6" borderId="104" xfId="4" applyFont="1" applyFill="1" applyBorder="1" applyAlignment="1" applyProtection="1">
      <alignment horizontal="center"/>
      <protection locked="0"/>
    </xf>
    <xf numFmtId="0" fontId="44" fillId="6" borderId="135" xfId="4" applyFont="1" applyFill="1" applyBorder="1" applyAlignment="1" applyProtection="1">
      <alignment horizontal="center"/>
      <protection locked="0"/>
    </xf>
    <xf numFmtId="0" fontId="17" fillId="0" borderId="0" xfId="0" applyFont="1" applyAlignment="1" applyProtection="1">
      <alignment horizontal="center" vertical="center" wrapText="1"/>
      <protection locked="0"/>
    </xf>
    <xf numFmtId="0" fontId="9" fillId="0" borderId="58" xfId="3" applyFont="1" applyBorder="1" applyAlignment="1" applyProtection="1">
      <alignment horizontal="center" vertical="center"/>
      <protection locked="0"/>
    </xf>
    <xf numFmtId="0" fontId="10" fillId="0" borderId="59" xfId="3" applyFont="1" applyBorder="1" applyProtection="1">
      <protection locked="0"/>
    </xf>
    <xf numFmtId="0" fontId="10" fillId="0" borderId="60" xfId="3" applyFont="1" applyBorder="1" applyProtection="1">
      <protection locked="0"/>
    </xf>
    <xf numFmtId="0" fontId="9" fillId="0" borderId="24" xfId="3" applyFont="1" applyBorder="1" applyAlignment="1" applyProtection="1">
      <alignment horizontal="center" vertical="center"/>
      <protection locked="0"/>
    </xf>
    <xf numFmtId="0" fontId="10" fillId="0" borderId="24" xfId="3" applyFont="1" applyBorder="1" applyProtection="1">
      <protection locked="0"/>
    </xf>
    <xf numFmtId="0" fontId="10" fillId="0" borderId="25" xfId="3" applyFont="1" applyBorder="1" applyProtection="1">
      <protection locked="0"/>
    </xf>
    <xf numFmtId="0" fontId="5" fillId="0" borderId="109" xfId="4" applyFont="1" applyBorder="1" applyAlignment="1" applyProtection="1">
      <alignment horizontal="center"/>
      <protection locked="0"/>
    </xf>
    <xf numFmtId="0" fontId="5" fillId="0" borderId="110" xfId="4" applyFont="1" applyBorder="1" applyAlignment="1" applyProtection="1">
      <alignment horizontal="center"/>
      <protection locked="0"/>
    </xf>
    <xf numFmtId="0" fontId="42" fillId="0" borderId="0" xfId="3" applyFont="1" applyAlignment="1" applyProtection="1">
      <alignment horizontal="center" vertical="center" wrapText="1"/>
      <protection locked="0"/>
    </xf>
    <xf numFmtId="0" fontId="5" fillId="6" borderId="109" xfId="4" applyFont="1" applyFill="1" applyBorder="1" applyAlignment="1" applyProtection="1">
      <alignment horizontal="center"/>
      <protection locked="0"/>
    </xf>
    <xf numFmtId="0" fontId="5" fillId="6" borderId="110" xfId="4" applyFont="1" applyFill="1" applyBorder="1" applyAlignment="1" applyProtection="1">
      <alignment horizontal="center"/>
      <protection locked="0"/>
    </xf>
    <xf numFmtId="0" fontId="5" fillId="6" borderId="114" xfId="4" applyFont="1" applyFill="1" applyBorder="1" applyAlignment="1">
      <alignment horizontal="center"/>
    </xf>
    <xf numFmtId="0" fontId="5" fillId="6" borderId="115" xfId="4" applyFont="1" applyFill="1" applyBorder="1" applyAlignment="1">
      <alignment horizontal="center"/>
    </xf>
    <xf numFmtId="0" fontId="5" fillId="6" borderId="116" xfId="4" applyFont="1" applyFill="1" applyBorder="1" applyAlignment="1">
      <alignment horizontal="center"/>
    </xf>
  </cellXfs>
  <cellStyles count="8">
    <cellStyle name="Migliaia [0] 2" xfId="6" xr:uid="{2DE864C7-8C16-BA4B-8D56-DEB5E07BF99E}"/>
    <cellStyle name="Migliaia 2" xfId="5" xr:uid="{3D18F9B3-0776-F645-8BAE-22879441D209}"/>
    <cellStyle name="Normale" xfId="0" builtinId="0"/>
    <cellStyle name="Normale 2" xfId="3" xr:uid="{CBE215D8-A345-C044-9C3A-708C11403685}"/>
    <cellStyle name="Normale 3" xfId="4" xr:uid="{0897D9CB-333D-1D4B-AFD4-D630B52296CA}"/>
    <cellStyle name="Percentuale" xfId="2" builtinId="5"/>
    <cellStyle name="Percentuale 2" xfId="7" xr:uid="{4B57D9AC-A523-C646-AA9B-57DBEF37376E}"/>
    <cellStyle name="Valuta" xfId="1" builtinId="4"/>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98A97-CE1C-CE4E-9E37-A76F9601221A}">
  <sheetPr>
    <pageSetUpPr fitToPage="1"/>
  </sheetPr>
  <dimension ref="A1:FK144"/>
  <sheetViews>
    <sheetView tabSelected="1" topLeftCell="A85" zoomScale="156" zoomScaleNormal="120" workbookViewId="0">
      <selection activeCell="A96" sqref="A96:D96"/>
    </sheetView>
  </sheetViews>
  <sheetFormatPr baseColWidth="10" defaultColWidth="11" defaultRowHeight="14"/>
  <cols>
    <col min="1" max="1" width="22" style="146" customWidth="1"/>
    <col min="2" max="3" width="13.796875" style="146" customWidth="1"/>
    <col min="4" max="7" width="16" style="146" customWidth="1"/>
    <col min="8" max="13" width="11" style="146"/>
    <col min="14" max="14" width="11" style="146" customWidth="1"/>
    <col min="15" max="16384" width="11" style="146"/>
  </cols>
  <sheetData>
    <row r="1" spans="1:101" ht="20" thickBot="1">
      <c r="A1" s="429" t="s">
        <v>709</v>
      </c>
      <c r="B1" s="430"/>
      <c r="C1" s="430"/>
      <c r="D1" s="430"/>
      <c r="E1" s="430"/>
      <c r="F1" s="430"/>
      <c r="G1" s="431"/>
    </row>
    <row r="2" spans="1:101" ht="17" thickBot="1">
      <c r="A2" s="381" t="s">
        <v>710</v>
      </c>
      <c r="B2" s="382"/>
      <c r="C2" s="382"/>
      <c r="D2" s="382"/>
      <c r="E2" s="382"/>
      <c r="F2" s="382"/>
      <c r="G2" s="383"/>
    </row>
    <row r="3" spans="1:101">
      <c r="A3" s="432" t="s">
        <v>42</v>
      </c>
      <c r="B3" s="432"/>
      <c r="C3" s="432"/>
      <c r="D3" s="432"/>
      <c r="E3" s="432"/>
      <c r="F3" s="432"/>
      <c r="G3" s="432"/>
    </row>
    <row r="4" spans="1:101">
      <c r="A4" s="166"/>
      <c r="B4" s="165"/>
      <c r="C4" s="165"/>
      <c r="D4" s="165"/>
      <c r="E4" s="165"/>
      <c r="F4" s="165"/>
      <c r="G4" s="165"/>
    </row>
    <row r="5" spans="1:101" ht="15" thickBot="1">
      <c r="A5" s="167"/>
      <c r="B5" s="165"/>
      <c r="C5" s="165"/>
      <c r="D5" s="165"/>
      <c r="E5" s="165"/>
      <c r="F5" s="165"/>
      <c r="G5" s="165"/>
    </row>
    <row r="6" spans="1:101" ht="16" thickBot="1">
      <c r="A6" s="168" t="s">
        <v>43</v>
      </c>
      <c r="B6" s="387"/>
      <c r="C6" s="457"/>
      <c r="D6" s="457"/>
      <c r="E6" s="169" t="s">
        <v>44</v>
      </c>
      <c r="F6" s="387"/>
      <c r="G6" s="388"/>
      <c r="CW6" s="343" t="s">
        <v>722</v>
      </c>
    </row>
    <row r="7" spans="1:101" ht="15" thickBot="1">
      <c r="A7" s="167"/>
      <c r="E7" s="165"/>
      <c r="CW7" s="343" t="s">
        <v>723</v>
      </c>
    </row>
    <row r="8" spans="1:101" ht="16" customHeight="1" thickBot="1">
      <c r="A8" s="170" t="s">
        <v>323</v>
      </c>
      <c r="B8" s="436"/>
      <c r="C8" s="446"/>
      <c r="D8" s="437"/>
      <c r="E8" s="170" t="s">
        <v>54</v>
      </c>
      <c r="F8" s="436"/>
      <c r="G8" s="437"/>
      <c r="CW8" s="343" t="s">
        <v>724</v>
      </c>
    </row>
    <row r="9" spans="1:101" ht="16" thickBot="1">
      <c r="A9" s="170" t="s">
        <v>324</v>
      </c>
      <c r="B9" s="462"/>
      <c r="C9" s="463"/>
      <c r="D9" s="464"/>
      <c r="E9" s="170" t="s">
        <v>320</v>
      </c>
      <c r="F9" s="455"/>
      <c r="G9" s="456"/>
    </row>
    <row r="10" spans="1:101" ht="15" customHeight="1" thickBot="1">
      <c r="A10" s="413" t="s">
        <v>321</v>
      </c>
      <c r="B10" s="402"/>
      <c r="C10" s="436"/>
      <c r="D10" s="446"/>
      <c r="E10" s="446"/>
      <c r="F10" s="446"/>
      <c r="G10" s="446"/>
    </row>
    <row r="11" spans="1:101" ht="16" thickBot="1">
      <c r="A11" s="170" t="s">
        <v>322</v>
      </c>
      <c r="B11" s="436"/>
      <c r="C11" s="446"/>
      <c r="D11" s="170" t="s">
        <v>665</v>
      </c>
      <c r="E11" s="459"/>
      <c r="F11" s="460"/>
      <c r="G11" s="461"/>
    </row>
    <row r="12" spans="1:101" ht="16" customHeight="1" thickBot="1">
      <c r="A12" s="170" t="s">
        <v>53</v>
      </c>
      <c r="B12" s="436"/>
      <c r="C12" s="437"/>
      <c r="D12" s="170" t="s">
        <v>51</v>
      </c>
      <c r="E12" s="436"/>
      <c r="F12" s="446"/>
      <c r="G12" s="437"/>
    </row>
    <row r="13" spans="1:101">
      <c r="A13" s="147"/>
    </row>
    <row r="14" spans="1:101" ht="30" customHeight="1" thickBot="1">
      <c r="A14" s="458" t="s">
        <v>348</v>
      </c>
      <c r="B14" s="458"/>
      <c r="C14" s="458"/>
      <c r="D14" s="458"/>
      <c r="E14" s="458"/>
      <c r="F14" s="458"/>
      <c r="G14" s="458"/>
    </row>
    <row r="15" spans="1:101" ht="16" thickBot="1">
      <c r="A15" s="170" t="s">
        <v>45</v>
      </c>
      <c r="B15" s="418"/>
      <c r="C15" s="419"/>
      <c r="D15" s="419"/>
      <c r="E15" s="419"/>
      <c r="F15" s="419"/>
      <c r="G15" s="420"/>
    </row>
    <row r="16" spans="1:101" ht="15" customHeight="1" thickBot="1">
      <c r="A16" s="171" t="s">
        <v>46</v>
      </c>
      <c r="B16" s="418"/>
      <c r="C16" s="419"/>
      <c r="D16" s="419"/>
      <c r="E16" s="419"/>
      <c r="F16" s="419"/>
      <c r="G16" s="420"/>
    </row>
    <row r="17" spans="1:7" ht="28" customHeight="1" thickBot="1">
      <c r="A17" s="171" t="s">
        <v>338</v>
      </c>
      <c r="B17" s="418"/>
      <c r="C17" s="419"/>
      <c r="D17" s="419"/>
      <c r="E17" s="419"/>
      <c r="F17" s="419"/>
      <c r="G17" s="420"/>
    </row>
    <row r="18" spans="1:7" ht="16" thickBot="1">
      <c r="A18" s="172" t="s">
        <v>695</v>
      </c>
      <c r="B18" s="436"/>
      <c r="C18" s="446"/>
      <c r="D18" s="446"/>
      <c r="E18" s="446"/>
      <c r="F18" s="446"/>
      <c r="G18" s="438"/>
    </row>
    <row r="19" spans="1:7" ht="30" customHeight="1" thickBot="1">
      <c r="A19" s="172" t="s">
        <v>698</v>
      </c>
      <c r="B19" s="436"/>
      <c r="C19" s="437"/>
      <c r="D19" s="413" t="s">
        <v>699</v>
      </c>
      <c r="E19" s="414"/>
      <c r="F19" s="436"/>
      <c r="G19" s="438"/>
    </row>
    <row r="20" spans="1:7" ht="30" customHeight="1" thickBot="1">
      <c r="A20" s="172" t="s">
        <v>700</v>
      </c>
      <c r="B20" s="418"/>
      <c r="C20" s="419"/>
      <c r="D20" s="419"/>
      <c r="E20" s="419"/>
      <c r="F20" s="419"/>
      <c r="G20" s="420"/>
    </row>
    <row r="21" spans="1:7" ht="50" customHeight="1" thickBot="1">
      <c r="A21" s="172" t="s">
        <v>706</v>
      </c>
      <c r="B21" s="148"/>
      <c r="C21" s="172" t="s">
        <v>704</v>
      </c>
      <c r="D21" s="465"/>
      <c r="E21" s="466"/>
      <c r="F21" s="466"/>
      <c r="G21" s="467"/>
    </row>
    <row r="22" spans="1:7" ht="15" thickBot="1">
      <c r="A22" s="149"/>
      <c r="B22" s="149"/>
      <c r="C22" s="149"/>
      <c r="D22" s="149"/>
      <c r="E22" s="149"/>
    </row>
    <row r="23" spans="1:7" ht="17" thickBot="1">
      <c r="A23" s="441" t="s">
        <v>351</v>
      </c>
      <c r="B23" s="442"/>
      <c r="C23" s="442"/>
      <c r="D23" s="442"/>
      <c r="E23" s="442"/>
      <c r="F23" s="442"/>
      <c r="G23" s="443"/>
    </row>
    <row r="24" spans="1:7" ht="15" thickBot="1">
      <c r="A24" s="447" t="s">
        <v>677</v>
      </c>
      <c r="B24" s="448"/>
      <c r="C24" s="448"/>
      <c r="D24" s="448"/>
      <c r="E24" s="448"/>
      <c r="F24" s="448"/>
      <c r="G24" s="449"/>
    </row>
    <row r="25" spans="1:7" ht="16" thickBot="1">
      <c r="A25" s="173" t="s">
        <v>679</v>
      </c>
      <c r="B25" s="174"/>
      <c r="C25" s="452"/>
      <c r="D25" s="453"/>
      <c r="E25" s="453"/>
      <c r="F25" s="453"/>
      <c r="G25" s="454"/>
    </row>
    <row r="26" spans="1:7" ht="15" customHeight="1" thickBot="1">
      <c r="A26" s="173" t="s">
        <v>76</v>
      </c>
      <c r="B26" s="174"/>
      <c r="C26" s="433"/>
      <c r="D26" s="434"/>
      <c r="E26" s="434"/>
      <c r="F26" s="434"/>
      <c r="G26" s="435"/>
    </row>
    <row r="27" spans="1:7" ht="15" thickBot="1">
      <c r="A27" s="444" t="s">
        <v>48</v>
      </c>
      <c r="B27" s="445"/>
      <c r="C27" s="433"/>
      <c r="D27" s="434"/>
      <c r="E27" s="434"/>
      <c r="F27" s="434"/>
      <c r="G27" s="435"/>
    </row>
    <row r="28" spans="1:7" ht="15" thickBot="1">
      <c r="A28" s="444" t="s">
        <v>60</v>
      </c>
      <c r="B28" s="445"/>
      <c r="C28" s="436"/>
      <c r="D28" s="446"/>
      <c r="E28" s="450" t="s">
        <v>678</v>
      </c>
      <c r="F28" s="451"/>
      <c r="G28" s="150"/>
    </row>
    <row r="29" spans="1:7" ht="15" thickBot="1">
      <c r="A29" s="444" t="s">
        <v>666</v>
      </c>
      <c r="B29" s="445"/>
      <c r="C29" s="433"/>
      <c r="D29" s="434"/>
      <c r="E29" s="434"/>
      <c r="F29" s="434"/>
      <c r="G29" s="435"/>
    </row>
    <row r="30" spans="1:7" ht="45" customHeight="1" thickBot="1">
      <c r="A30" s="413" t="s">
        <v>672</v>
      </c>
      <c r="B30" s="402"/>
      <c r="C30" s="402"/>
      <c r="D30" s="402"/>
      <c r="E30" s="402"/>
      <c r="F30" s="495"/>
      <c r="G30" s="496"/>
    </row>
    <row r="31" spans="1:7" ht="30" customHeight="1" thickBot="1">
      <c r="A31" s="171" t="s">
        <v>349</v>
      </c>
      <c r="B31" s="433"/>
      <c r="C31" s="435"/>
      <c r="D31" s="175" t="s">
        <v>55</v>
      </c>
      <c r="E31" s="151"/>
      <c r="F31" s="175" t="s">
        <v>56</v>
      </c>
      <c r="G31" s="151"/>
    </row>
    <row r="32" spans="1:7" ht="15" thickBot="1">
      <c r="A32" s="468" t="s">
        <v>57</v>
      </c>
      <c r="B32" s="469"/>
      <c r="C32" s="469"/>
      <c r="D32" s="469"/>
      <c r="E32" s="469"/>
      <c r="F32" s="469"/>
      <c r="G32" s="470"/>
    </row>
    <row r="33" spans="1:7">
      <c r="A33" s="149"/>
      <c r="B33" s="149"/>
      <c r="C33" s="149"/>
      <c r="D33" s="149"/>
      <c r="E33" s="149"/>
      <c r="F33" s="149"/>
      <c r="G33" s="149"/>
    </row>
    <row r="34" spans="1:7" ht="15" thickBot="1">
      <c r="A34" s="439" t="s">
        <v>58</v>
      </c>
      <c r="B34" s="440"/>
      <c r="C34" s="440"/>
      <c r="D34" s="440"/>
      <c r="E34" s="440"/>
      <c r="F34" s="440"/>
      <c r="G34" s="440"/>
    </row>
    <row r="35" spans="1:7" ht="16" thickBot="1">
      <c r="A35" s="170" t="s">
        <v>59</v>
      </c>
      <c r="B35" s="418"/>
      <c r="C35" s="419"/>
      <c r="D35" s="419"/>
      <c r="E35" s="419"/>
      <c r="F35" s="419"/>
      <c r="G35" s="420"/>
    </row>
    <row r="36" spans="1:7" ht="16" thickBot="1">
      <c r="A36" s="171" t="s">
        <v>60</v>
      </c>
      <c r="B36" s="418"/>
      <c r="C36" s="419"/>
      <c r="D36" s="419"/>
      <c r="E36" s="419"/>
      <c r="F36" s="419"/>
      <c r="G36" s="420"/>
    </row>
    <row r="37" spans="1:7" ht="16" thickBot="1">
      <c r="A37" s="171" t="s">
        <v>347</v>
      </c>
      <c r="B37" s="418"/>
      <c r="C37" s="419"/>
      <c r="D37" s="419"/>
      <c r="E37" s="419"/>
      <c r="F37" s="419"/>
      <c r="G37" s="420"/>
    </row>
    <row r="38" spans="1:7" ht="16" thickBot="1">
      <c r="A38" s="171" t="s">
        <v>61</v>
      </c>
      <c r="B38" s="418"/>
      <c r="C38" s="419"/>
      <c r="D38" s="419"/>
      <c r="E38" s="419"/>
      <c r="F38" s="419"/>
      <c r="G38" s="420"/>
    </row>
    <row r="39" spans="1:7" ht="16" thickBot="1">
      <c r="A39" s="171" t="s">
        <v>62</v>
      </c>
      <c r="B39" s="418"/>
      <c r="C39" s="419"/>
      <c r="D39" s="419"/>
      <c r="E39" s="419"/>
      <c r="F39" s="419"/>
      <c r="G39" s="420"/>
    </row>
    <row r="40" spans="1:7">
      <c r="A40" s="147"/>
    </row>
    <row r="41" spans="1:7">
      <c r="A41" s="439" t="s">
        <v>721</v>
      </c>
      <c r="B41" s="440"/>
      <c r="C41" s="440"/>
      <c r="D41" s="440"/>
      <c r="E41" s="440"/>
      <c r="F41" s="440"/>
      <c r="G41" s="440"/>
    </row>
    <row r="42" spans="1:7" ht="15" thickBot="1">
      <c r="A42" s="421" t="s">
        <v>333</v>
      </c>
      <c r="B42" s="422"/>
      <c r="C42" s="415"/>
      <c r="D42" s="416"/>
      <c r="E42" s="416"/>
      <c r="F42" s="416"/>
      <c r="G42" s="417"/>
    </row>
    <row r="43" spans="1:7" ht="15" thickBot="1">
      <c r="A43" s="421" t="s">
        <v>47</v>
      </c>
      <c r="B43" s="422"/>
      <c r="C43" s="415"/>
      <c r="D43" s="416"/>
      <c r="E43" s="416"/>
      <c r="F43" s="416"/>
      <c r="G43" s="417"/>
    </row>
    <row r="44" spans="1:7" ht="16" customHeight="1" thickBot="1">
      <c r="A44" s="413" t="s">
        <v>63</v>
      </c>
      <c r="B44" s="414"/>
      <c r="C44" s="415"/>
      <c r="D44" s="416"/>
      <c r="E44" s="416"/>
      <c r="F44" s="416"/>
      <c r="G44" s="417"/>
    </row>
    <row r="45" spans="1:7" ht="16" customHeight="1" thickBot="1">
      <c r="A45" s="413" t="s">
        <v>49</v>
      </c>
      <c r="B45" s="414"/>
      <c r="C45" s="415"/>
      <c r="D45" s="416"/>
      <c r="E45" s="416"/>
      <c r="F45" s="416"/>
      <c r="G45" s="417"/>
    </row>
    <row r="46" spans="1:7" ht="15" thickBot="1">
      <c r="A46" s="413" t="s">
        <v>50</v>
      </c>
      <c r="B46" s="414"/>
      <c r="C46" s="415"/>
      <c r="D46" s="416"/>
      <c r="E46" s="416"/>
      <c r="F46" s="416"/>
      <c r="G46" s="417"/>
    </row>
    <row r="47" spans="1:7" ht="15" thickBot="1">
      <c r="A47" s="413" t="s">
        <v>668</v>
      </c>
      <c r="B47" s="414"/>
      <c r="C47" s="415"/>
      <c r="D47" s="416"/>
      <c r="E47" s="416"/>
      <c r="F47" s="416"/>
      <c r="G47" s="417"/>
    </row>
    <row r="48" spans="1:7" ht="15" thickBot="1">
      <c r="A48" s="413" t="s">
        <v>52</v>
      </c>
      <c r="B48" s="414"/>
      <c r="C48" s="415"/>
      <c r="D48" s="416"/>
      <c r="E48" s="416"/>
      <c r="F48" s="416"/>
      <c r="G48" s="417"/>
    </row>
    <row r="49" spans="1:7" ht="15" thickBot="1">
      <c r="A49" s="413" t="s">
        <v>53</v>
      </c>
      <c r="B49" s="414"/>
      <c r="C49" s="415"/>
      <c r="D49" s="416"/>
      <c r="E49" s="416"/>
      <c r="F49" s="416"/>
      <c r="G49" s="417"/>
    </row>
    <row r="50" spans="1:7" ht="15" thickBot="1">
      <c r="A50" s="413" t="s">
        <v>64</v>
      </c>
      <c r="B50" s="414"/>
      <c r="C50" s="415"/>
      <c r="D50" s="416"/>
      <c r="E50" s="416"/>
      <c r="F50" s="416"/>
      <c r="G50" s="417"/>
    </row>
    <row r="51" spans="1:7" ht="15" thickBot="1">
      <c r="A51" s="147"/>
    </row>
    <row r="52" spans="1:7" ht="15" thickBot="1">
      <c r="A52" s="471" t="s">
        <v>705</v>
      </c>
      <c r="B52" s="472"/>
      <c r="C52" s="472"/>
      <c r="D52" s="472"/>
      <c r="E52" s="472"/>
      <c r="F52" s="472"/>
      <c r="G52" s="473"/>
    </row>
    <row r="53" spans="1:7" ht="16" customHeight="1" thickBot="1">
      <c r="A53" s="421" t="s">
        <v>359</v>
      </c>
      <c r="B53" s="422"/>
      <c r="C53" s="415"/>
      <c r="D53" s="416"/>
      <c r="E53" s="416"/>
      <c r="F53" s="416"/>
      <c r="G53" s="417"/>
    </row>
    <row r="54" spans="1:7" ht="15" thickBot="1">
      <c r="A54" s="413" t="s">
        <v>47</v>
      </c>
      <c r="B54" s="414"/>
      <c r="C54" s="415"/>
      <c r="D54" s="416"/>
      <c r="E54" s="416"/>
      <c r="F54" s="416"/>
      <c r="G54" s="417"/>
    </row>
    <row r="55" spans="1:7" ht="16" customHeight="1" thickBot="1">
      <c r="A55" s="413" t="s">
        <v>63</v>
      </c>
      <c r="B55" s="414"/>
      <c r="C55" s="415"/>
      <c r="D55" s="416"/>
      <c r="E55" s="416"/>
      <c r="F55" s="416"/>
      <c r="G55" s="417"/>
    </row>
    <row r="56" spans="1:7" ht="16" customHeight="1" thickBot="1">
      <c r="A56" s="413" t="s">
        <v>50</v>
      </c>
      <c r="B56" s="414"/>
      <c r="C56" s="415"/>
      <c r="D56" s="416"/>
      <c r="E56" s="416"/>
      <c r="F56" s="416"/>
      <c r="G56" s="417"/>
    </row>
    <row r="57" spans="1:7" ht="16" customHeight="1" thickBot="1">
      <c r="A57" s="413" t="s">
        <v>668</v>
      </c>
      <c r="B57" s="414"/>
      <c r="C57" s="415"/>
      <c r="D57" s="416"/>
      <c r="E57" s="416"/>
      <c r="F57" s="416"/>
      <c r="G57" s="417"/>
    </row>
    <row r="58" spans="1:7" ht="16" customHeight="1" thickBot="1">
      <c r="A58" s="413" t="s">
        <v>52</v>
      </c>
      <c r="B58" s="414"/>
      <c r="C58" s="415"/>
      <c r="D58" s="416"/>
      <c r="E58" s="416"/>
      <c r="F58" s="416"/>
      <c r="G58" s="417"/>
    </row>
    <row r="59" spans="1:7" ht="15" thickBot="1">
      <c r="A59" s="413" t="s">
        <v>53</v>
      </c>
      <c r="B59" s="414"/>
      <c r="C59" s="415"/>
      <c r="D59" s="416"/>
      <c r="E59" s="416"/>
      <c r="F59" s="416"/>
      <c r="G59" s="417"/>
    </row>
    <row r="60" spans="1:7" ht="15" thickBot="1">
      <c r="A60" s="147"/>
    </row>
    <row r="61" spans="1:7" ht="17" thickBot="1">
      <c r="A61" s="381" t="s">
        <v>353</v>
      </c>
      <c r="B61" s="382"/>
      <c r="C61" s="382"/>
      <c r="D61" s="382"/>
      <c r="E61" s="382"/>
      <c r="F61" s="382"/>
      <c r="G61" s="383"/>
    </row>
    <row r="62" spans="1:7" ht="15" customHeight="1" thickBot="1">
      <c r="A62" s="408" t="s">
        <v>676</v>
      </c>
      <c r="B62" s="409"/>
      <c r="C62" s="409"/>
      <c r="D62" s="410"/>
      <c r="E62" s="176" t="s">
        <v>68</v>
      </c>
      <c r="F62" s="176" t="s">
        <v>69</v>
      </c>
      <c r="G62" s="176" t="s">
        <v>70</v>
      </c>
    </row>
    <row r="63" spans="1:7" ht="16" customHeight="1" thickBot="1">
      <c r="A63" s="356" t="s">
        <v>356</v>
      </c>
      <c r="B63" s="356"/>
      <c r="C63" s="356"/>
      <c r="D63" s="356"/>
      <c r="E63" s="152" t="s">
        <v>367</v>
      </c>
      <c r="F63" s="152" t="s">
        <v>367</v>
      </c>
      <c r="G63" s="177" t="e">
        <f>NETWORKDAYS.INTL(E63, F63, 11)</f>
        <v>#VALUE!</v>
      </c>
    </row>
    <row r="64" spans="1:7" ht="16" customHeight="1" thickBot="1">
      <c r="A64" s="356" t="s">
        <v>357</v>
      </c>
      <c r="B64" s="356"/>
      <c r="C64" s="356"/>
      <c r="D64" s="356"/>
      <c r="E64" s="152" t="s">
        <v>367</v>
      </c>
      <c r="F64" s="152" t="s">
        <v>367</v>
      </c>
      <c r="G64" s="177" t="e">
        <f>NETWORKDAYS.INTL(E64, F64, 11)</f>
        <v>#VALUE!</v>
      </c>
    </row>
    <row r="65" spans="1:167" ht="16" thickBot="1">
      <c r="A65" s="356" t="s">
        <v>350</v>
      </c>
      <c r="B65" s="356"/>
      <c r="C65" s="356"/>
      <c r="D65" s="356"/>
      <c r="E65" s="152" t="s">
        <v>367</v>
      </c>
      <c r="F65" s="152" t="s">
        <v>367</v>
      </c>
      <c r="G65" s="177" t="e">
        <f>NETWORKDAYS.INTL(E65, F65, 11)</f>
        <v>#VALUE!</v>
      </c>
    </row>
    <row r="66" spans="1:167" ht="15" customHeight="1" thickBot="1">
      <c r="A66" s="356" t="s">
        <v>358</v>
      </c>
      <c r="B66" s="356"/>
      <c r="C66" s="153"/>
      <c r="D66" s="154"/>
      <c r="E66" s="154"/>
      <c r="F66" s="154"/>
      <c r="G66" s="155"/>
    </row>
    <row r="67" spans="1:167" ht="45" customHeight="1" thickBot="1">
      <c r="A67" s="178" t="s">
        <v>697</v>
      </c>
      <c r="B67" s="390"/>
      <c r="C67" s="390"/>
      <c r="D67" s="390"/>
      <c r="E67" s="390"/>
      <c r="F67" s="390"/>
      <c r="G67" s="390"/>
    </row>
    <row r="68" spans="1:167" ht="58" customHeight="1" thickBot="1">
      <c r="A68" s="488" t="s">
        <v>352</v>
      </c>
      <c r="B68" s="489"/>
      <c r="C68" s="489"/>
      <c r="D68" s="489"/>
      <c r="E68" s="489"/>
      <c r="F68" s="489"/>
      <c r="G68" s="490"/>
      <c r="FK68" s="348"/>
    </row>
    <row r="69" spans="1:167" ht="15" thickBot="1">
      <c r="A69" s="147"/>
      <c r="FK69" s="343" t="s">
        <v>730</v>
      </c>
    </row>
    <row r="70" spans="1:167" ht="15" customHeight="1" thickBot="1">
      <c r="A70" s="423" t="s">
        <v>732</v>
      </c>
      <c r="B70" s="424"/>
      <c r="C70" s="425"/>
      <c r="D70" s="179" t="s">
        <v>68</v>
      </c>
      <c r="E70" s="179" t="s">
        <v>69</v>
      </c>
      <c r="F70" s="180" t="s">
        <v>354</v>
      </c>
      <c r="G70" s="177" t="s">
        <v>67</v>
      </c>
      <c r="FK70" s="343" t="s">
        <v>731</v>
      </c>
    </row>
    <row r="71" spans="1:167" ht="16" thickBot="1">
      <c r="A71" s="413" t="s">
        <v>71</v>
      </c>
      <c r="B71" s="402"/>
      <c r="C71" s="414"/>
      <c r="D71" s="156" t="s">
        <v>367</v>
      </c>
      <c r="E71" s="156" t="s">
        <v>367</v>
      </c>
      <c r="F71" s="181" t="e">
        <f>NETWORKDAYS.INTL(D71, E71, 11)</f>
        <v>#VALUE!</v>
      </c>
      <c r="G71" s="182"/>
      <c r="FK71" s="348"/>
    </row>
    <row r="72" spans="1:167" ht="16" thickBot="1">
      <c r="A72" s="413" t="s">
        <v>72</v>
      </c>
      <c r="B72" s="402"/>
      <c r="C72" s="414"/>
      <c r="D72" s="156" t="s">
        <v>367</v>
      </c>
      <c r="E72" s="156" t="s">
        <v>367</v>
      </c>
      <c r="F72" s="181" t="e">
        <f>NETWORKDAYS.INTL(D72, E72, 11)</f>
        <v>#VALUE!</v>
      </c>
      <c r="G72" s="183" t="e">
        <f>F72/F74</f>
        <v>#VALUE!</v>
      </c>
    </row>
    <row r="73" spans="1:167" ht="16" customHeight="1" thickBot="1">
      <c r="A73" s="413" t="s">
        <v>73</v>
      </c>
      <c r="B73" s="402"/>
      <c r="C73" s="414"/>
      <c r="D73" s="156" t="s">
        <v>367</v>
      </c>
      <c r="E73" s="156" t="s">
        <v>367</v>
      </c>
      <c r="F73" s="181" t="e">
        <f>NETWORKDAYS.INTL(D73, E73, 11)</f>
        <v>#VALUE!</v>
      </c>
      <c r="G73" s="183" t="e">
        <f>F73/F74</f>
        <v>#VALUE!</v>
      </c>
    </row>
    <row r="74" spans="1:167" ht="16" thickBot="1">
      <c r="A74" s="426" t="s">
        <v>74</v>
      </c>
      <c r="B74" s="427"/>
      <c r="C74" s="428"/>
      <c r="D74" s="156" t="s">
        <v>367</v>
      </c>
      <c r="E74" s="156" t="s">
        <v>367</v>
      </c>
      <c r="F74" s="184" t="e">
        <f>SUM(F72:F73)</f>
        <v>#VALUE!</v>
      </c>
      <c r="G74" s="182"/>
    </row>
    <row r="75" spans="1:167" ht="17" customHeight="1" thickBot="1">
      <c r="A75" s="359" t="s">
        <v>355</v>
      </c>
      <c r="B75" s="360"/>
      <c r="C75" s="360"/>
      <c r="D75" s="360"/>
      <c r="E75" s="360"/>
      <c r="F75" s="360"/>
      <c r="G75" s="361"/>
    </row>
    <row r="76" spans="1:167" ht="17" customHeight="1" thickBot="1">
      <c r="A76" s="147"/>
    </row>
    <row r="77" spans="1:167" ht="17" customHeight="1" thickBot="1">
      <c r="A77" s="423" t="s">
        <v>732</v>
      </c>
      <c r="B77" s="424"/>
      <c r="C77" s="425"/>
      <c r="D77" s="179" t="s">
        <v>68</v>
      </c>
      <c r="E77" s="179" t="s">
        <v>69</v>
      </c>
      <c r="F77" s="180" t="s">
        <v>354</v>
      </c>
      <c r="G77" s="177" t="s">
        <v>67</v>
      </c>
    </row>
    <row r="78" spans="1:167" ht="17" customHeight="1" thickBot="1">
      <c r="A78" s="413" t="s">
        <v>728</v>
      </c>
      <c r="B78" s="402"/>
      <c r="C78" s="414"/>
      <c r="D78" s="156" t="s">
        <v>367</v>
      </c>
      <c r="E78" s="156" t="s">
        <v>367</v>
      </c>
      <c r="F78" s="181" t="e">
        <f>NETWORKDAYS.INTL(D78, E78, 11)</f>
        <v>#VALUE!</v>
      </c>
      <c r="G78" s="183" t="e">
        <f>F78/F80</f>
        <v>#VALUE!</v>
      </c>
    </row>
    <row r="79" spans="1:167" ht="17" customHeight="1" thickBot="1">
      <c r="A79" s="413" t="s">
        <v>727</v>
      </c>
      <c r="B79" s="402"/>
      <c r="C79" s="414"/>
      <c r="D79" s="156" t="s">
        <v>367</v>
      </c>
      <c r="E79" s="156" t="s">
        <v>367</v>
      </c>
      <c r="F79" s="181" t="e">
        <f>NETWORKDAYS.INTL(D79, E79, 11)</f>
        <v>#VALUE!</v>
      </c>
      <c r="G79" s="183" t="e">
        <f>F79/F80</f>
        <v>#VALUE!</v>
      </c>
    </row>
    <row r="80" spans="1:167" ht="17" customHeight="1" thickBot="1">
      <c r="A80" s="426" t="s">
        <v>726</v>
      </c>
      <c r="B80" s="427"/>
      <c r="C80" s="428"/>
      <c r="D80" s="156" t="s">
        <v>367</v>
      </c>
      <c r="E80" s="156" t="s">
        <v>367</v>
      </c>
      <c r="F80" s="184" t="e">
        <f>SUM(F78:F79)</f>
        <v>#VALUE!</v>
      </c>
      <c r="G80" s="182"/>
    </row>
    <row r="81" spans="1:7" ht="17" customHeight="1" thickBot="1">
      <c r="A81" s="359" t="s">
        <v>733</v>
      </c>
      <c r="B81" s="360"/>
      <c r="C81" s="360"/>
      <c r="D81" s="360"/>
      <c r="E81" s="360"/>
      <c r="F81" s="360"/>
      <c r="G81" s="361"/>
    </row>
    <row r="82" spans="1:7" ht="16" customHeight="1" thickBot="1">
      <c r="A82" s="147"/>
    </row>
    <row r="83" spans="1:7" ht="15" customHeight="1" thickBot="1">
      <c r="A83" s="381" t="s">
        <v>363</v>
      </c>
      <c r="B83" s="382"/>
      <c r="C83" s="382"/>
      <c r="D83" s="382"/>
      <c r="E83" s="382"/>
      <c r="F83" s="382"/>
      <c r="G83" s="383"/>
    </row>
    <row r="84" spans="1:7" ht="15" customHeight="1" thickBot="1">
      <c r="A84" s="349" t="s">
        <v>361</v>
      </c>
      <c r="B84" s="350"/>
      <c r="C84" s="350"/>
      <c r="D84" s="350"/>
      <c r="E84" s="351"/>
      <c r="F84" s="380">
        <f>'All.1c - Bilancio tot. di prod.'!E117</f>
        <v>0</v>
      </c>
      <c r="G84" s="379"/>
    </row>
    <row r="85" spans="1:7" ht="15" customHeight="1" thickBot="1">
      <c r="A85" s="349" t="s">
        <v>360</v>
      </c>
      <c r="B85" s="350"/>
      <c r="C85" s="350"/>
      <c r="D85" s="350"/>
      <c r="E85" s="351"/>
      <c r="F85" s="380">
        <f>'All.1c - Bilancio tot. di prod.'!E119</f>
        <v>0</v>
      </c>
      <c r="G85" s="379"/>
    </row>
    <row r="86" spans="1:7" ht="15" customHeight="1" thickBot="1">
      <c r="A86" s="356" t="s">
        <v>318</v>
      </c>
      <c r="B86" s="356"/>
      <c r="C86" s="356"/>
      <c r="D86" s="356"/>
      <c r="E86" s="356"/>
      <c r="F86" s="378">
        <f>'All.1c - Bilancio tot. di prod.'!E121</f>
        <v>0</v>
      </c>
      <c r="G86" s="379"/>
    </row>
    <row r="87" spans="1:7" ht="15" customHeight="1" thickBot="1">
      <c r="A87" s="349" t="s">
        <v>319</v>
      </c>
      <c r="B87" s="350"/>
      <c r="C87" s="350"/>
      <c r="D87" s="350"/>
      <c r="E87" s="350"/>
      <c r="F87" s="380">
        <f>'All.1c - Bilancio tot. di prod.'!E132</f>
        <v>0</v>
      </c>
      <c r="G87" s="379"/>
    </row>
    <row r="88" spans="1:7" ht="15" customHeight="1" thickBot="1">
      <c r="A88" s="349" t="s">
        <v>362</v>
      </c>
      <c r="B88" s="350"/>
      <c r="C88" s="350"/>
      <c r="D88" s="350"/>
      <c r="E88" s="350"/>
      <c r="F88" s="380">
        <f>'All.1d - Piano finanziario'!E46</f>
        <v>0</v>
      </c>
      <c r="G88" s="379"/>
    </row>
    <row r="89" spans="1:7" ht="15" customHeight="1" thickBot="1">
      <c r="A89" s="356" t="s">
        <v>707</v>
      </c>
      <c r="B89" s="356"/>
      <c r="C89" s="356"/>
      <c r="D89" s="356"/>
      <c r="E89" s="356"/>
      <c r="F89" s="357" t="e">
        <f>F88/F86</f>
        <v>#DIV/0!</v>
      </c>
      <c r="G89" s="358"/>
    </row>
    <row r="90" spans="1:7" ht="15" thickBot="1">
      <c r="A90" s="147"/>
    </row>
    <row r="91" spans="1:7" ht="15" customHeight="1" thickBot="1">
      <c r="A91" s="381" t="s">
        <v>364</v>
      </c>
      <c r="B91" s="382"/>
      <c r="C91" s="382"/>
      <c r="D91" s="382"/>
      <c r="E91" s="382"/>
      <c r="F91" s="382"/>
      <c r="G91" s="383"/>
    </row>
    <row r="92" spans="1:7" ht="31" customHeight="1" thickBot="1">
      <c r="A92" s="352" t="s">
        <v>674</v>
      </c>
      <c r="B92" s="352"/>
      <c r="C92" s="352"/>
      <c r="D92" s="352"/>
      <c r="E92" s="177" t="s">
        <v>365</v>
      </c>
      <c r="F92" s="177" t="s">
        <v>65</v>
      </c>
      <c r="G92" s="185" t="s">
        <v>366</v>
      </c>
    </row>
    <row r="93" spans="1:7" ht="31" customHeight="1" thickBot="1">
      <c r="A93" s="479" t="s">
        <v>675</v>
      </c>
      <c r="B93" s="480"/>
      <c r="C93" s="480"/>
      <c r="D93" s="481"/>
      <c r="E93" s="353">
        <v>0.35</v>
      </c>
      <c r="F93" s="157">
        <v>900000</v>
      </c>
      <c r="G93" s="186">
        <f>E93*F93</f>
        <v>315000</v>
      </c>
    </row>
    <row r="94" spans="1:7" ht="30" customHeight="1" thickBot="1">
      <c r="A94" s="479" t="s">
        <v>691</v>
      </c>
      <c r="B94" s="480"/>
      <c r="C94" s="480"/>
      <c r="D94" s="481"/>
      <c r="E94" s="354"/>
      <c r="F94" s="157">
        <v>0</v>
      </c>
      <c r="G94" s="186">
        <f>E93*F94</f>
        <v>0</v>
      </c>
    </row>
    <row r="95" spans="1:7" ht="30" customHeight="1" thickBot="1">
      <c r="A95" s="491" t="s">
        <v>687</v>
      </c>
      <c r="B95" s="492"/>
      <c r="C95" s="492"/>
      <c r="D95" s="493"/>
      <c r="E95" s="354"/>
      <c r="F95" s="157">
        <v>0</v>
      </c>
      <c r="G95" s="186">
        <f>E93*F95</f>
        <v>0</v>
      </c>
    </row>
    <row r="96" spans="1:7" ht="30" customHeight="1" thickBot="1">
      <c r="A96" s="479" t="s">
        <v>734</v>
      </c>
      <c r="B96" s="480"/>
      <c r="C96" s="480"/>
      <c r="D96" s="481"/>
      <c r="E96" s="354"/>
      <c r="F96" s="157">
        <v>0</v>
      </c>
      <c r="G96" s="186">
        <f>E93*F96</f>
        <v>0</v>
      </c>
    </row>
    <row r="97" spans="1:14" ht="30" customHeight="1" thickBot="1">
      <c r="A97" s="479" t="s">
        <v>688</v>
      </c>
      <c r="B97" s="480"/>
      <c r="C97" s="480"/>
      <c r="D97" s="481"/>
      <c r="E97" s="354"/>
      <c r="F97" s="157">
        <v>0</v>
      </c>
      <c r="G97" s="186">
        <f>E93*F97</f>
        <v>0</v>
      </c>
    </row>
    <row r="98" spans="1:14" ht="30" customHeight="1" thickBot="1">
      <c r="A98" s="479" t="s">
        <v>690</v>
      </c>
      <c r="B98" s="480"/>
      <c r="C98" s="480"/>
      <c r="D98" s="481"/>
      <c r="E98" s="354"/>
      <c r="F98" s="157">
        <v>0</v>
      </c>
      <c r="G98" s="186">
        <f>E93*F98</f>
        <v>0</v>
      </c>
      <c r="N98" s="347"/>
    </row>
    <row r="99" spans="1:14" ht="30" customHeight="1" thickBot="1">
      <c r="A99" s="479" t="s">
        <v>689</v>
      </c>
      <c r="B99" s="480"/>
      <c r="C99" s="480"/>
      <c r="D99" s="481"/>
      <c r="E99" s="355"/>
      <c r="F99" s="157">
        <v>0</v>
      </c>
      <c r="G99" s="186">
        <f>E93*F99</f>
        <v>0</v>
      </c>
      <c r="M99" s="345"/>
      <c r="N99" s="347"/>
    </row>
    <row r="100" spans="1:14" ht="30" customHeight="1" thickBot="1">
      <c r="A100" s="412" t="s">
        <v>368</v>
      </c>
      <c r="B100" s="412"/>
      <c r="C100" s="412"/>
      <c r="D100" s="412"/>
      <c r="E100" s="187" t="s">
        <v>66</v>
      </c>
      <c r="F100" s="188">
        <f>SUM(F93:F99)</f>
        <v>900000</v>
      </c>
      <c r="G100" s="189">
        <f>SUM(G93:G99)</f>
        <v>315000</v>
      </c>
    </row>
    <row r="101" spans="1:14" ht="15" thickBot="1">
      <c r="A101" s="158"/>
      <c r="B101" s="149"/>
      <c r="C101" s="149"/>
      <c r="D101" s="149"/>
      <c r="E101" s="149"/>
      <c r="F101" s="149"/>
      <c r="G101" s="159"/>
      <c r="H101" s="160"/>
    </row>
    <row r="102" spans="1:14" ht="30" customHeight="1" thickBot="1">
      <c r="A102" s="477"/>
      <c r="B102" s="478"/>
      <c r="C102" s="398" t="s">
        <v>371</v>
      </c>
      <c r="D102" s="400"/>
      <c r="E102" s="398" t="s">
        <v>372</v>
      </c>
      <c r="F102" s="399"/>
      <c r="G102" s="190" t="s">
        <v>67</v>
      </c>
      <c r="K102" s="346"/>
    </row>
    <row r="103" spans="1:14" ht="15" customHeight="1" thickBot="1">
      <c r="A103" s="401" t="s">
        <v>369</v>
      </c>
      <c r="B103" s="402"/>
      <c r="C103" s="403"/>
      <c r="D103" s="403"/>
      <c r="E103" s="403"/>
      <c r="F103" s="404"/>
      <c r="G103" s="191" t="e">
        <f>E103/C103</f>
        <v>#DIV/0!</v>
      </c>
    </row>
    <row r="104" spans="1:14" ht="15" customHeight="1" thickBot="1">
      <c r="A104" s="401" t="s">
        <v>370</v>
      </c>
      <c r="B104" s="402"/>
      <c r="C104" s="403"/>
      <c r="D104" s="403"/>
      <c r="E104" s="403"/>
      <c r="F104" s="404"/>
      <c r="G104" s="191" t="e">
        <f>E104/C104</f>
        <v>#DIV/0!</v>
      </c>
    </row>
    <row r="105" spans="1:14" ht="15" customHeight="1" thickBot="1">
      <c r="A105" s="391" t="s">
        <v>66</v>
      </c>
      <c r="B105" s="392"/>
      <c r="C105" s="393"/>
      <c r="D105" s="394"/>
      <c r="E105" s="393"/>
      <c r="F105" s="394"/>
      <c r="G105" s="192"/>
    </row>
    <row r="106" spans="1:14" ht="17" customHeight="1" thickBot="1">
      <c r="A106" s="485" t="s">
        <v>696</v>
      </c>
      <c r="B106" s="486"/>
      <c r="C106" s="486"/>
      <c r="D106" s="487"/>
      <c r="E106" s="474"/>
      <c r="F106" s="475"/>
      <c r="G106" s="476"/>
    </row>
    <row r="107" spans="1:14" ht="15" thickBot="1">
      <c r="A107" s="161"/>
    </row>
    <row r="108" spans="1:14" ht="14" customHeight="1">
      <c r="A108" s="364" t="s">
        <v>729</v>
      </c>
      <c r="B108" s="365"/>
      <c r="C108" s="362"/>
      <c r="D108" s="372" t="s">
        <v>60</v>
      </c>
      <c r="E108" s="373"/>
      <c r="F108" s="368"/>
      <c r="G108" s="369"/>
    </row>
    <row r="109" spans="1:14" ht="15" customHeight="1" thickBot="1">
      <c r="A109" s="366"/>
      <c r="B109" s="367"/>
      <c r="C109" s="363"/>
      <c r="D109" s="374"/>
      <c r="E109" s="375"/>
      <c r="F109" s="370"/>
      <c r="G109" s="371"/>
      <c r="K109" s="344"/>
    </row>
    <row r="110" spans="1:14" ht="15" thickBot="1">
      <c r="A110" s="161"/>
    </row>
    <row r="111" spans="1:14" ht="17" thickBot="1">
      <c r="A111" s="395" t="s">
        <v>671</v>
      </c>
      <c r="B111" s="396"/>
      <c r="C111" s="396"/>
      <c r="D111" s="396"/>
      <c r="E111" s="396"/>
      <c r="F111" s="396"/>
      <c r="G111" s="397"/>
    </row>
    <row r="112" spans="1:14" ht="30" customHeight="1" thickBot="1">
      <c r="A112" s="389" t="s">
        <v>673</v>
      </c>
      <c r="B112" s="389"/>
      <c r="C112" s="389"/>
      <c r="D112" s="389"/>
      <c r="E112" s="389"/>
      <c r="F112" s="389"/>
      <c r="G112" s="389"/>
    </row>
    <row r="113" spans="1:7" ht="14" customHeight="1" thickBot="1">
      <c r="A113" s="390"/>
      <c r="B113" s="390"/>
      <c r="C113" s="390"/>
      <c r="D113" s="390"/>
      <c r="E113" s="390"/>
      <c r="F113" s="390"/>
      <c r="G113" s="390"/>
    </row>
    <row r="114" spans="1:7" ht="14" customHeight="1" thickBot="1">
      <c r="A114" s="390"/>
      <c r="B114" s="390"/>
      <c r="C114" s="390"/>
      <c r="D114" s="390"/>
      <c r="E114" s="390"/>
      <c r="F114" s="390"/>
      <c r="G114" s="390"/>
    </row>
    <row r="115" spans="1:7" ht="72" customHeight="1" thickBot="1">
      <c r="A115" s="390"/>
      <c r="B115" s="390"/>
      <c r="C115" s="390"/>
      <c r="D115" s="390"/>
      <c r="E115" s="390"/>
      <c r="F115" s="390"/>
      <c r="G115" s="390"/>
    </row>
    <row r="116" spans="1:7" ht="15" thickBot="1">
      <c r="A116" s="162"/>
      <c r="B116" s="162"/>
      <c r="C116" s="162"/>
      <c r="D116" s="162"/>
      <c r="E116" s="162"/>
      <c r="F116" s="162"/>
      <c r="G116" s="162"/>
    </row>
    <row r="117" spans="1:7" ht="14" customHeight="1" thickBot="1">
      <c r="A117" s="389" t="s">
        <v>376</v>
      </c>
      <c r="B117" s="389"/>
      <c r="C117" s="389"/>
      <c r="D117" s="389"/>
      <c r="E117" s="389"/>
      <c r="F117" s="389"/>
      <c r="G117" s="389"/>
    </row>
    <row r="118" spans="1:7" ht="14" customHeight="1" thickBot="1">
      <c r="A118" s="390"/>
      <c r="B118" s="390"/>
      <c r="C118" s="390"/>
      <c r="D118" s="390"/>
      <c r="E118" s="390"/>
      <c r="F118" s="390"/>
      <c r="G118" s="390"/>
    </row>
    <row r="119" spans="1:7" ht="14" customHeight="1" thickBot="1">
      <c r="A119" s="390"/>
      <c r="B119" s="390"/>
      <c r="C119" s="390"/>
      <c r="D119" s="390"/>
      <c r="E119" s="390"/>
      <c r="F119" s="390"/>
      <c r="G119" s="390"/>
    </row>
    <row r="120" spans="1:7" ht="72" customHeight="1" thickBot="1">
      <c r="A120" s="390"/>
      <c r="B120" s="390"/>
      <c r="C120" s="390"/>
      <c r="D120" s="390"/>
      <c r="E120" s="390"/>
      <c r="F120" s="390"/>
      <c r="G120" s="390"/>
    </row>
    <row r="121" spans="1:7" ht="14" customHeight="1" thickBot="1">
      <c r="A121" s="389" t="s">
        <v>375</v>
      </c>
      <c r="B121" s="389"/>
      <c r="C121" s="389"/>
      <c r="D121" s="389"/>
      <c r="E121" s="389"/>
      <c r="F121" s="389"/>
      <c r="G121" s="389"/>
    </row>
    <row r="122" spans="1:7" ht="14" customHeight="1" thickBot="1">
      <c r="A122" s="390"/>
      <c r="B122" s="390"/>
      <c r="C122" s="390"/>
      <c r="D122" s="390"/>
      <c r="E122" s="390"/>
      <c r="F122" s="390"/>
      <c r="G122" s="390"/>
    </row>
    <row r="123" spans="1:7" ht="44" customHeight="1" thickBot="1">
      <c r="A123" s="390"/>
      <c r="B123" s="390"/>
      <c r="C123" s="390"/>
      <c r="D123" s="390"/>
      <c r="E123" s="390"/>
      <c r="F123" s="390"/>
      <c r="G123" s="390"/>
    </row>
    <row r="124" spans="1:7" ht="30" customHeight="1" thickBot="1">
      <c r="A124" s="405" t="s">
        <v>377</v>
      </c>
      <c r="B124" s="406"/>
      <c r="C124" s="406"/>
      <c r="D124" s="406"/>
      <c r="E124" s="406"/>
      <c r="F124" s="406"/>
      <c r="G124" s="407"/>
    </row>
    <row r="125" spans="1:7" ht="14" customHeight="1" thickBot="1">
      <c r="A125" s="390"/>
      <c r="B125" s="390"/>
      <c r="C125" s="390"/>
      <c r="D125" s="390"/>
      <c r="E125" s="390"/>
      <c r="F125" s="390"/>
      <c r="G125" s="390"/>
    </row>
    <row r="126" spans="1:7" ht="14" customHeight="1" thickBot="1">
      <c r="A126" s="390"/>
      <c r="B126" s="390"/>
      <c r="C126" s="390"/>
      <c r="D126" s="390"/>
      <c r="E126" s="390"/>
      <c r="F126" s="390"/>
      <c r="G126" s="390"/>
    </row>
    <row r="127" spans="1:7" ht="72" customHeight="1" thickBot="1">
      <c r="A127" s="390"/>
      <c r="B127" s="390"/>
      <c r="C127" s="390"/>
      <c r="D127" s="390"/>
      <c r="E127" s="390"/>
      <c r="F127" s="390"/>
      <c r="G127" s="390"/>
    </row>
    <row r="128" spans="1:7" ht="15" thickBot="1">
      <c r="A128" s="161"/>
    </row>
    <row r="129" spans="1:7" ht="15" customHeight="1" thickBot="1">
      <c r="A129" s="482" t="s">
        <v>720</v>
      </c>
      <c r="B129" s="483"/>
      <c r="C129" s="483"/>
      <c r="D129" s="483"/>
      <c r="E129" s="483"/>
      <c r="F129" s="483"/>
      <c r="G129" s="484"/>
    </row>
    <row r="130" spans="1:7" ht="61" customHeight="1">
      <c r="A130" s="505" t="s">
        <v>718</v>
      </c>
      <c r="B130" s="506"/>
      <c r="C130" s="506"/>
      <c r="D130" s="506"/>
      <c r="E130" s="163"/>
      <c r="F130" s="384" t="s">
        <v>719</v>
      </c>
      <c r="G130" s="385"/>
    </row>
    <row r="131" spans="1:7" ht="37" customHeight="1" thickBot="1">
      <c r="A131" s="503" t="s">
        <v>725</v>
      </c>
      <c r="B131" s="504"/>
      <c r="C131" s="504"/>
      <c r="D131" s="504"/>
      <c r="E131" s="163"/>
      <c r="F131" s="376"/>
      <c r="G131" s="377"/>
    </row>
    <row r="132" spans="1:7" ht="25" customHeight="1" thickBot="1">
      <c r="A132" s="161"/>
    </row>
    <row r="133" spans="1:7" ht="16">
      <c r="A133" s="482" t="s">
        <v>667</v>
      </c>
      <c r="B133" s="483"/>
      <c r="C133" s="483"/>
      <c r="D133" s="483"/>
      <c r="E133" s="483"/>
      <c r="F133" s="483"/>
      <c r="G133" s="484"/>
    </row>
    <row r="134" spans="1:7" ht="30" customHeight="1">
      <c r="A134" s="497" t="s">
        <v>714</v>
      </c>
      <c r="B134" s="498"/>
      <c r="C134" s="498"/>
      <c r="D134" s="499"/>
      <c r="E134" s="163"/>
      <c r="F134" s="376"/>
      <c r="G134" s="377"/>
    </row>
    <row r="135" spans="1:7" ht="30" customHeight="1">
      <c r="A135" s="497" t="s">
        <v>715</v>
      </c>
      <c r="B135" s="498"/>
      <c r="C135" s="498"/>
      <c r="D135" s="499"/>
      <c r="E135" s="163"/>
      <c r="F135" s="376"/>
      <c r="G135" s="377"/>
    </row>
    <row r="136" spans="1:7" ht="30" customHeight="1">
      <c r="A136" s="500" t="s">
        <v>716</v>
      </c>
      <c r="B136" s="501"/>
      <c r="C136" s="501"/>
      <c r="D136" s="502"/>
      <c r="E136" s="163"/>
      <c r="F136" s="384" t="s">
        <v>701</v>
      </c>
      <c r="G136" s="385"/>
    </row>
    <row r="137" spans="1:7" ht="30" customHeight="1">
      <c r="A137" s="497" t="s">
        <v>717</v>
      </c>
      <c r="B137" s="498"/>
      <c r="C137" s="498"/>
      <c r="D137" s="499"/>
      <c r="E137" s="163"/>
      <c r="F137" s="376"/>
      <c r="G137" s="377"/>
    </row>
    <row r="138" spans="1:7" ht="15" thickBot="1">
      <c r="A138" s="161"/>
    </row>
    <row r="139" spans="1:7" ht="16">
      <c r="A139" s="482" t="s">
        <v>75</v>
      </c>
      <c r="B139" s="483"/>
      <c r="C139" s="483"/>
      <c r="D139" s="483"/>
      <c r="E139" s="483"/>
      <c r="F139" s="483"/>
      <c r="G139" s="484"/>
    </row>
    <row r="140" spans="1:7">
      <c r="A140" s="411" t="s">
        <v>332</v>
      </c>
      <c r="B140" s="411"/>
      <c r="C140" s="411"/>
      <c r="D140" s="411"/>
      <c r="E140" s="411"/>
      <c r="F140" s="411"/>
      <c r="G140" s="411"/>
    </row>
    <row r="141" spans="1:7">
      <c r="A141" s="411"/>
      <c r="B141" s="411"/>
      <c r="C141" s="411"/>
      <c r="D141" s="411"/>
      <c r="E141" s="411"/>
      <c r="F141" s="411"/>
      <c r="G141" s="411"/>
    </row>
    <row r="142" spans="1:7" ht="30" customHeight="1">
      <c r="A142" s="386" t="s">
        <v>373</v>
      </c>
      <c r="B142" s="386"/>
      <c r="C142" s="386"/>
      <c r="D142" s="386"/>
      <c r="E142" s="386"/>
      <c r="F142" s="386"/>
      <c r="G142" s="386"/>
    </row>
    <row r="143" spans="1:7">
      <c r="A143" s="164"/>
    </row>
    <row r="144" spans="1:7">
      <c r="C144" s="494"/>
      <c r="D144" s="494"/>
    </row>
  </sheetData>
  <dataConsolidate/>
  <mergeCells count="168">
    <mergeCell ref="C144:D144"/>
    <mergeCell ref="A30:E30"/>
    <mergeCell ref="F30:G30"/>
    <mergeCell ref="A112:G112"/>
    <mergeCell ref="A113:G115"/>
    <mergeCell ref="A134:D134"/>
    <mergeCell ref="A135:D135"/>
    <mergeCell ref="A136:D136"/>
    <mergeCell ref="A137:D137"/>
    <mergeCell ref="A129:G129"/>
    <mergeCell ref="A131:D131"/>
    <mergeCell ref="A130:D130"/>
    <mergeCell ref="A139:G139"/>
    <mergeCell ref="F130:G130"/>
    <mergeCell ref="F135:G135"/>
    <mergeCell ref="A59:B59"/>
    <mergeCell ref="C59:G59"/>
    <mergeCell ref="A75:G75"/>
    <mergeCell ref="A94:D94"/>
    <mergeCell ref="A96:D96"/>
    <mergeCell ref="A93:D93"/>
    <mergeCell ref="F87:G87"/>
    <mergeCell ref="F84:G84"/>
    <mergeCell ref="F85:G85"/>
    <mergeCell ref="C57:G57"/>
    <mergeCell ref="E106:G106"/>
    <mergeCell ref="A102:B102"/>
    <mergeCell ref="E104:F104"/>
    <mergeCell ref="A97:D97"/>
    <mergeCell ref="A98:D98"/>
    <mergeCell ref="A133:G133"/>
    <mergeCell ref="B36:G36"/>
    <mergeCell ref="B38:G38"/>
    <mergeCell ref="F131:G131"/>
    <mergeCell ref="A106:D106"/>
    <mergeCell ref="A88:E88"/>
    <mergeCell ref="A83:G83"/>
    <mergeCell ref="A61:G61"/>
    <mergeCell ref="A72:C72"/>
    <mergeCell ref="A73:C73"/>
    <mergeCell ref="A74:C74"/>
    <mergeCell ref="A68:G68"/>
    <mergeCell ref="C58:G58"/>
    <mergeCell ref="A66:B66"/>
    <mergeCell ref="A70:C70"/>
    <mergeCell ref="A71:C71"/>
    <mergeCell ref="A99:D99"/>
    <mergeCell ref="A95:D95"/>
    <mergeCell ref="C56:G56"/>
    <mergeCell ref="C49:G49"/>
    <mergeCell ref="C50:G50"/>
    <mergeCell ref="A42:B42"/>
    <mergeCell ref="C42:G42"/>
    <mergeCell ref="A54:B54"/>
    <mergeCell ref="A55:B55"/>
    <mergeCell ref="A48:B48"/>
    <mergeCell ref="A28:B28"/>
    <mergeCell ref="B31:C31"/>
    <mergeCell ref="A32:G32"/>
    <mergeCell ref="A49:B49"/>
    <mergeCell ref="A53:B53"/>
    <mergeCell ref="A47:B47"/>
    <mergeCell ref="A56:B56"/>
    <mergeCell ref="C53:G53"/>
    <mergeCell ref="C54:G54"/>
    <mergeCell ref="C55:G55"/>
    <mergeCell ref="A52:G52"/>
    <mergeCell ref="B39:G39"/>
    <mergeCell ref="F9:G9"/>
    <mergeCell ref="B6:D6"/>
    <mergeCell ref="E12:G12"/>
    <mergeCell ref="A34:G34"/>
    <mergeCell ref="C10:G10"/>
    <mergeCell ref="B8:D8"/>
    <mergeCell ref="F8:G8"/>
    <mergeCell ref="B37:G37"/>
    <mergeCell ref="A14:G14"/>
    <mergeCell ref="B11:C11"/>
    <mergeCell ref="E11:G11"/>
    <mergeCell ref="B9:D9"/>
    <mergeCell ref="B12:C12"/>
    <mergeCell ref="B18:G18"/>
    <mergeCell ref="B20:G20"/>
    <mergeCell ref="D21:G21"/>
    <mergeCell ref="B16:G16"/>
    <mergeCell ref="A57:B57"/>
    <mergeCell ref="A58:B58"/>
    <mergeCell ref="A77:C77"/>
    <mergeCell ref="A78:C78"/>
    <mergeCell ref="A79:C79"/>
    <mergeCell ref="A80:C80"/>
    <mergeCell ref="A85:E85"/>
    <mergeCell ref="A1:G1"/>
    <mergeCell ref="A3:G3"/>
    <mergeCell ref="C26:G26"/>
    <mergeCell ref="A2:G2"/>
    <mergeCell ref="B17:G17"/>
    <mergeCell ref="D19:E19"/>
    <mergeCell ref="B19:C19"/>
    <mergeCell ref="F19:G19"/>
    <mergeCell ref="A41:G41"/>
    <mergeCell ref="A23:G23"/>
    <mergeCell ref="A29:B29"/>
    <mergeCell ref="C29:G29"/>
    <mergeCell ref="C28:D28"/>
    <mergeCell ref="A24:G24"/>
    <mergeCell ref="E28:F28"/>
    <mergeCell ref="C25:G25"/>
    <mergeCell ref="B15:G15"/>
    <mergeCell ref="C44:G44"/>
    <mergeCell ref="A10:B10"/>
    <mergeCell ref="B35:G35"/>
    <mergeCell ref="C45:G45"/>
    <mergeCell ref="C46:G46"/>
    <mergeCell ref="C47:G47"/>
    <mergeCell ref="C48:G48"/>
    <mergeCell ref="A43:B43"/>
    <mergeCell ref="A44:B44"/>
    <mergeCell ref="A45:B45"/>
    <mergeCell ref="A46:B46"/>
    <mergeCell ref="A27:B27"/>
    <mergeCell ref="C27:G27"/>
    <mergeCell ref="F6:G6"/>
    <mergeCell ref="A121:G121"/>
    <mergeCell ref="A122:G123"/>
    <mergeCell ref="A117:G117"/>
    <mergeCell ref="A118:G120"/>
    <mergeCell ref="A105:B105"/>
    <mergeCell ref="C105:D105"/>
    <mergeCell ref="E105:F105"/>
    <mergeCell ref="A111:G111"/>
    <mergeCell ref="E102:F102"/>
    <mergeCell ref="C102:D102"/>
    <mergeCell ref="A103:B103"/>
    <mergeCell ref="A104:B104"/>
    <mergeCell ref="C103:D103"/>
    <mergeCell ref="C104:D104"/>
    <mergeCell ref="E103:F103"/>
    <mergeCell ref="B67:G67"/>
    <mergeCell ref="A62:D62"/>
    <mergeCell ref="A100:D100"/>
    <mergeCell ref="A63:D63"/>
    <mergeCell ref="A64:D64"/>
    <mergeCell ref="A65:D65"/>
    <mergeCell ref="A50:B50"/>
    <mergeCell ref="C43:G43"/>
    <mergeCell ref="F134:G134"/>
    <mergeCell ref="F86:G86"/>
    <mergeCell ref="F88:G88"/>
    <mergeCell ref="A91:G91"/>
    <mergeCell ref="A86:E86"/>
    <mergeCell ref="A87:E87"/>
    <mergeCell ref="F136:G136"/>
    <mergeCell ref="F137:G137"/>
    <mergeCell ref="A142:G142"/>
    <mergeCell ref="A124:G124"/>
    <mergeCell ref="A125:G127"/>
    <mergeCell ref="A140:G141"/>
    <mergeCell ref="A84:E84"/>
    <mergeCell ref="A92:D92"/>
    <mergeCell ref="E93:E99"/>
    <mergeCell ref="A89:E89"/>
    <mergeCell ref="F89:G89"/>
    <mergeCell ref="A81:G81"/>
    <mergeCell ref="C108:C109"/>
    <mergeCell ref="A108:B109"/>
    <mergeCell ref="F108:G109"/>
    <mergeCell ref="D108:E109"/>
  </mergeCells>
  <dataValidations count="9">
    <dataValidation type="list" allowBlank="1" showInputMessage="1" showErrorMessage="1" sqref="C26:G26" xr:uid="{B0D3115A-8BFF-3348-890F-6D5F560F4A79}">
      <formula1>"Società in nome collettivo, Società in accomandita semplice, Società per azioni, Società a responsabilità limitata, Società a responsabilità limitata con un unico socio, Società in accomandita per azioni, Società cooperativa,"</formula1>
    </dataValidation>
    <dataValidation type="list" allowBlank="1" showInputMessage="1" showErrorMessage="1" sqref="D112:D123 E130:E131 E134:E137 D125:D127 D135 D137" xr:uid="{14BC1DD3-DF0F-7D4F-98CD-15A6B52CAA8D}">
      <formula1>"Sì, No"</formula1>
    </dataValidation>
    <dataValidation type="list" allowBlank="1" showInputMessage="1" showErrorMessage="1" sqref="C29:G29" xr:uid="{7479746D-6390-2D4D-A3A1-618059248EA5}">
      <formula1>"Non presente, ★, ★★, ★★★,"</formula1>
    </dataValidation>
    <dataValidation type="list" allowBlank="1" showInputMessage="1" showErrorMessage="1" sqref="C28 F108" xr:uid="{C8749F1F-2834-D146-8AD6-8BE60F891F05}">
      <formula1>"Produttore, Coproduttore, Produttore esecutivo,"</formula1>
    </dataValidation>
    <dataValidation type="list" allowBlank="1" showInputMessage="1" showErrorMessage="1" sqref="E93:E99" xr:uid="{DBCC389E-FF97-E24E-9A33-99BB6952493D}">
      <formula1>"35%,40%,60%"</formula1>
    </dataValidation>
    <dataValidation type="textLength" allowBlank="1" showInputMessage="1" showErrorMessage="1" sqref="B20:G20" xr:uid="{13E7AB45-B2C1-E44A-8077-FBFDAE03B7C6}">
      <formula1>20</formula1>
      <formula2>250</formula2>
    </dataValidation>
    <dataValidation type="list" allowBlank="1" showInputMessage="1" showErrorMessage="1" sqref="B21" xr:uid="{04934CB4-FB3C-8F4F-8931-90EFC1C59326}">
      <formula1>"Sì, No,"</formula1>
    </dataValidation>
    <dataValidation type="list" allowBlank="1" showInputMessage="1" showErrorMessage="1" sqref="C42:G42" xr:uid="{A0A3FA29-4EF7-D24E-802D-14E56FCFF19B}">
      <formula1>$CW$6:$CW$8</formula1>
    </dataValidation>
    <dataValidation type="list" allowBlank="1" showInputMessage="1" showErrorMessage="1" sqref="C108:C109" xr:uid="{036CD671-F239-C84B-B695-B5E081308C21}">
      <formula1>$FK$69:$FK$70</formula1>
    </dataValidation>
  </dataValidations>
  <pageMargins left="0.7" right="0.7" top="0.75" bottom="0.75" header="0.3" footer="0.3"/>
  <pageSetup paperSize="9" scale="79" fitToHeight="4"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8984D568-8DB5-8742-B8B4-068E9E288626}">
          <x14:formula1>
            <xm:f>Elenchi!$C$11:$C$24</xm:f>
          </x14:formula1>
          <xm:sqref>B17:G17</xm:sqref>
        </x14:dataValidation>
        <x14:dataValidation type="list" allowBlank="1" showInputMessage="1" showErrorMessage="1" xr:uid="{8EB8F650-102B-6E4E-B4E5-61BCFE36A056}">
          <x14:formula1>
            <xm:f>Elenchi!$C$26:$C$28</xm:f>
          </x14:formula1>
          <xm:sqref>D21:G21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3567-FB46-D54C-9741-375700AC2938}">
  <sheetPr>
    <pageSetUpPr fitToPage="1"/>
  </sheetPr>
  <dimension ref="A1:Z373"/>
  <sheetViews>
    <sheetView topLeftCell="A45" zoomScaleNormal="100" workbookViewId="0">
      <selection activeCell="G13" sqref="G13"/>
    </sheetView>
  </sheetViews>
  <sheetFormatPr baseColWidth="10" defaultColWidth="13.796875" defaultRowHeight="14"/>
  <cols>
    <col min="1" max="1" width="7.59765625" style="1" customWidth="1"/>
    <col min="2" max="2" width="41.3984375" style="1" customWidth="1"/>
    <col min="3" max="3" width="8.3984375" style="39" customWidth="1"/>
    <col min="4" max="4" width="13.796875" style="1" customWidth="1"/>
    <col min="5" max="5" width="8.59765625" style="214" customWidth="1"/>
    <col min="6" max="6" width="9.59765625" style="1" customWidth="1"/>
    <col min="7" max="7" width="11.3984375" style="88" customWidth="1"/>
    <col min="8" max="8" width="2.796875" style="1" customWidth="1"/>
    <col min="9" max="9" width="19.59765625" style="1" customWidth="1"/>
    <col min="10" max="16384" width="13.796875" style="1"/>
  </cols>
  <sheetData>
    <row r="1" spans="1:9" ht="16">
      <c r="A1" s="507" t="s">
        <v>693</v>
      </c>
      <c r="B1" s="508"/>
      <c r="C1" s="508"/>
      <c r="D1" s="508"/>
      <c r="E1" s="508"/>
      <c r="F1" s="508"/>
      <c r="G1" s="508"/>
      <c r="H1" s="508"/>
      <c r="I1" s="509"/>
    </row>
    <row r="2" spans="1:9" ht="16">
      <c r="A2" s="515" t="s">
        <v>711</v>
      </c>
      <c r="B2" s="516"/>
      <c r="C2" s="516"/>
      <c r="D2" s="516"/>
      <c r="E2" s="516"/>
      <c r="F2" s="516"/>
      <c r="G2" s="516"/>
      <c r="H2" s="516"/>
      <c r="I2" s="517"/>
    </row>
    <row r="3" spans="1:9" ht="16">
      <c r="A3" s="80"/>
      <c r="B3" s="193"/>
      <c r="C3" s="193"/>
      <c r="D3" s="193"/>
      <c r="E3" s="194"/>
      <c r="F3" s="193"/>
      <c r="G3" s="195"/>
      <c r="H3" s="193"/>
      <c r="I3" s="196"/>
    </row>
    <row r="4" spans="1:9" ht="15" customHeight="1">
      <c r="A4" s="81" t="s">
        <v>398</v>
      </c>
      <c r="B4" s="2"/>
      <c r="C4" s="3"/>
      <c r="D4" s="4" t="s">
        <v>399</v>
      </c>
      <c r="E4" s="5"/>
      <c r="F4" s="197"/>
      <c r="G4" s="6"/>
      <c r="H4" s="7"/>
      <c r="I4" s="82" t="s">
        <v>84</v>
      </c>
    </row>
    <row r="5" spans="1:9" ht="15" customHeight="1">
      <c r="A5" s="83">
        <v>1</v>
      </c>
      <c r="B5" s="198" t="s">
        <v>400</v>
      </c>
      <c r="C5" s="199"/>
      <c r="D5" s="200"/>
      <c r="E5" s="201"/>
      <c r="F5" s="200"/>
      <c r="G5" s="8"/>
      <c r="H5" s="9"/>
      <c r="I5" s="84"/>
    </row>
    <row r="6" spans="1:9" ht="15" customHeight="1">
      <c r="A6" s="85">
        <v>1</v>
      </c>
      <c r="B6" s="1" t="s">
        <v>401</v>
      </c>
      <c r="C6" s="10"/>
      <c r="D6" s="14"/>
      <c r="E6" s="14"/>
      <c r="F6" s="14"/>
      <c r="G6" s="14"/>
      <c r="H6" s="11"/>
      <c r="I6" s="86"/>
    </row>
    <row r="7" spans="1:9" ht="15" customHeight="1">
      <c r="A7" s="85">
        <v>2</v>
      </c>
      <c r="B7" s="1" t="s">
        <v>402</v>
      </c>
      <c r="C7" s="10"/>
      <c r="D7" s="14"/>
      <c r="E7" s="14"/>
      <c r="F7" s="14"/>
      <c r="G7" s="14"/>
      <c r="H7" s="12"/>
      <c r="I7" s="87">
        <v>0</v>
      </c>
    </row>
    <row r="8" spans="1:9" ht="15" customHeight="1">
      <c r="A8" s="85">
        <v>3</v>
      </c>
      <c r="B8" s="1" t="s">
        <v>403</v>
      </c>
      <c r="C8" s="10"/>
      <c r="D8" s="14"/>
      <c r="E8" s="14"/>
      <c r="F8" s="14"/>
      <c r="G8" s="14"/>
      <c r="H8" s="11"/>
      <c r="I8" s="87">
        <v>0</v>
      </c>
    </row>
    <row r="9" spans="1:9" ht="15" customHeight="1">
      <c r="A9" s="85">
        <f>A8+1</f>
        <v>4</v>
      </c>
      <c r="B9" s="1" t="s">
        <v>404</v>
      </c>
      <c r="C9" s="10"/>
      <c r="D9" s="14"/>
      <c r="E9" s="14"/>
      <c r="F9" s="14"/>
      <c r="G9" s="14"/>
      <c r="H9" s="12"/>
      <c r="I9" s="87">
        <v>0</v>
      </c>
    </row>
    <row r="10" spans="1:9" ht="15" customHeight="1">
      <c r="A10" s="85">
        <v>5</v>
      </c>
      <c r="B10" s="1" t="s">
        <v>405</v>
      </c>
      <c r="C10" s="10"/>
      <c r="D10" s="14"/>
      <c r="E10" s="14"/>
      <c r="F10" s="14"/>
      <c r="G10" s="14"/>
      <c r="H10" s="11"/>
      <c r="I10" s="87">
        <v>0</v>
      </c>
    </row>
    <row r="11" spans="1:9" ht="15" customHeight="1">
      <c r="A11" s="85">
        <v>6</v>
      </c>
      <c r="B11" s="1" t="s">
        <v>662</v>
      </c>
      <c r="C11" s="10"/>
      <c r="D11" s="14"/>
      <c r="E11" s="14"/>
      <c r="F11" s="14"/>
      <c r="G11" s="14"/>
      <c r="H11" s="11"/>
      <c r="I11" s="87">
        <v>0</v>
      </c>
    </row>
    <row r="12" spans="1:9" ht="15" customHeight="1">
      <c r="A12" s="85">
        <v>7</v>
      </c>
      <c r="B12" s="1" t="s">
        <v>397</v>
      </c>
      <c r="C12" s="10"/>
      <c r="D12" s="14"/>
      <c r="E12" s="14"/>
      <c r="F12" s="14"/>
      <c r="G12" s="14"/>
      <c r="H12" s="11"/>
      <c r="I12" s="87">
        <v>0</v>
      </c>
    </row>
    <row r="13" spans="1:9" ht="15" customHeight="1">
      <c r="A13" s="85">
        <v>8</v>
      </c>
      <c r="B13" s="1" t="s">
        <v>692</v>
      </c>
      <c r="C13" s="10"/>
      <c r="D13" s="340">
        <f>SUM(I7:I11)-I9</f>
        <v>0</v>
      </c>
      <c r="E13" s="15" t="s">
        <v>406</v>
      </c>
      <c r="F13" s="37" t="s">
        <v>407</v>
      </c>
      <c r="G13" s="338"/>
      <c r="H13" s="11"/>
      <c r="I13" s="304">
        <f>D13*G13</f>
        <v>0</v>
      </c>
    </row>
    <row r="14" spans="1:9" ht="15" customHeight="1">
      <c r="A14" s="89"/>
      <c r="C14" s="10"/>
      <c r="D14" s="14"/>
      <c r="E14" s="15"/>
      <c r="F14" s="16"/>
      <c r="G14" s="13"/>
      <c r="H14" s="16"/>
      <c r="I14" s="90"/>
    </row>
    <row r="15" spans="1:9" ht="15" customHeight="1">
      <c r="A15" s="91" t="s">
        <v>408</v>
      </c>
      <c r="B15" s="66" t="s">
        <v>409</v>
      </c>
      <c r="C15" s="67"/>
      <c r="D15" s="68"/>
      <c r="E15" s="69"/>
      <c r="F15" s="70"/>
      <c r="G15" s="71"/>
      <c r="H15" s="70"/>
      <c r="I15" s="92">
        <f>SUM(I6:I14)</f>
        <v>0</v>
      </c>
    </row>
    <row r="16" spans="1:9" ht="15" customHeight="1">
      <c r="A16" s="91"/>
      <c r="C16" s="10"/>
      <c r="D16" s="38"/>
      <c r="E16" s="15"/>
      <c r="F16" s="39"/>
      <c r="G16" s="13"/>
      <c r="H16" s="39"/>
      <c r="I16" s="93"/>
    </row>
    <row r="17" spans="1:9" ht="15" customHeight="1">
      <c r="A17" s="94">
        <v>2</v>
      </c>
      <c r="B17" s="18" t="s">
        <v>396</v>
      </c>
      <c r="C17" s="10"/>
      <c r="D17" s="14"/>
      <c r="E17" s="15"/>
      <c r="F17" s="16"/>
      <c r="G17" s="13"/>
      <c r="H17" s="16"/>
      <c r="I17" s="95"/>
    </row>
    <row r="18" spans="1:9" ht="15" customHeight="1">
      <c r="A18" s="85">
        <v>1</v>
      </c>
      <c r="B18" s="1" t="s">
        <v>46</v>
      </c>
      <c r="C18" s="10"/>
      <c r="D18" s="14"/>
      <c r="E18" s="14"/>
      <c r="F18" s="14"/>
      <c r="G18" s="14"/>
      <c r="H18" s="11"/>
      <c r="I18" s="86">
        <v>0</v>
      </c>
    </row>
    <row r="19" spans="1:9" ht="15" customHeight="1">
      <c r="A19" s="85">
        <v>2</v>
      </c>
      <c r="B19" s="30" t="s">
        <v>410</v>
      </c>
      <c r="C19" s="10"/>
      <c r="D19" s="14"/>
      <c r="E19" s="14"/>
      <c r="F19" s="14"/>
      <c r="G19" s="14"/>
      <c r="H19" s="11"/>
      <c r="I19" s="86">
        <v>0</v>
      </c>
    </row>
    <row r="20" spans="1:9" ht="15" customHeight="1">
      <c r="A20" s="85">
        <v>3</v>
      </c>
      <c r="B20" s="1" t="s">
        <v>692</v>
      </c>
      <c r="C20" s="10"/>
      <c r="D20" s="14">
        <f>I18*60%</f>
        <v>0</v>
      </c>
      <c r="E20" s="15" t="s">
        <v>406</v>
      </c>
      <c r="F20" s="37" t="s">
        <v>411</v>
      </c>
      <c r="G20" s="338"/>
      <c r="H20" s="11"/>
      <c r="I20" s="304">
        <f>D20*G20</f>
        <v>0</v>
      </c>
    </row>
    <row r="21" spans="1:9" ht="15" customHeight="1">
      <c r="A21" s="89"/>
      <c r="C21" s="10"/>
      <c r="D21" s="14"/>
      <c r="E21" s="15"/>
      <c r="F21" s="16"/>
      <c r="G21" s="13"/>
      <c r="H21" s="16"/>
      <c r="I21" s="90"/>
    </row>
    <row r="22" spans="1:9" ht="15" customHeight="1">
      <c r="A22" s="89" t="s">
        <v>408</v>
      </c>
      <c r="B22" s="66" t="s">
        <v>412</v>
      </c>
      <c r="C22" s="67"/>
      <c r="D22" s="68"/>
      <c r="E22" s="69"/>
      <c r="F22" s="70"/>
      <c r="G22" s="71"/>
      <c r="H22" s="70"/>
      <c r="I22" s="92">
        <f>SUM(I18:I21)</f>
        <v>0</v>
      </c>
    </row>
    <row r="23" spans="1:9" ht="15" customHeight="1">
      <c r="A23" s="91"/>
      <c r="C23" s="10"/>
      <c r="D23" s="38"/>
      <c r="E23" s="15"/>
      <c r="F23" s="39"/>
      <c r="G23" s="13"/>
      <c r="H23" s="39"/>
      <c r="I23" s="90"/>
    </row>
    <row r="24" spans="1:9" ht="15" customHeight="1">
      <c r="A24" s="94">
        <v>3</v>
      </c>
      <c r="B24" s="18" t="s">
        <v>413</v>
      </c>
      <c r="C24" s="19"/>
      <c r="E24" s="15" t="s">
        <v>414</v>
      </c>
      <c r="F24" s="16"/>
      <c r="G24" s="15" t="s">
        <v>415</v>
      </c>
      <c r="H24" s="16"/>
      <c r="I24" s="96"/>
    </row>
    <row r="25" spans="1:9" ht="15" customHeight="1">
      <c r="A25" s="85">
        <v>1</v>
      </c>
      <c r="B25" s="1" t="s">
        <v>416</v>
      </c>
      <c r="C25" s="10"/>
      <c r="D25" s="14"/>
      <c r="E25" s="15">
        <v>0</v>
      </c>
      <c r="F25" s="16"/>
      <c r="G25" s="13">
        <v>0</v>
      </c>
      <c r="H25" s="11"/>
      <c r="I25" s="97">
        <f t="shared" ref="I25:I30" si="0">E25*G25</f>
        <v>0</v>
      </c>
    </row>
    <row r="26" spans="1:9" ht="15" customHeight="1">
      <c r="A26" s="85">
        <v>2</v>
      </c>
      <c r="B26" s="1" t="s">
        <v>416</v>
      </c>
      <c r="C26" s="10"/>
      <c r="D26" s="14"/>
      <c r="E26" s="15">
        <v>0</v>
      </c>
      <c r="F26" s="16"/>
      <c r="G26" s="13">
        <v>0</v>
      </c>
      <c r="H26" s="11"/>
      <c r="I26" s="97">
        <f t="shared" si="0"/>
        <v>0</v>
      </c>
    </row>
    <row r="27" spans="1:9" ht="15" customHeight="1">
      <c r="A27" s="85">
        <v>3</v>
      </c>
      <c r="B27" s="1" t="s">
        <v>416</v>
      </c>
      <c r="C27" s="98"/>
      <c r="D27" s="14"/>
      <c r="E27" s="15">
        <v>0</v>
      </c>
      <c r="F27" s="16"/>
      <c r="G27" s="13">
        <v>0</v>
      </c>
      <c r="H27" s="11"/>
      <c r="I27" s="97">
        <f t="shared" si="0"/>
        <v>0</v>
      </c>
    </row>
    <row r="28" spans="1:9" ht="15" customHeight="1">
      <c r="A28" s="85">
        <v>4</v>
      </c>
      <c r="B28" s="1" t="s">
        <v>416</v>
      </c>
      <c r="C28" s="10"/>
      <c r="D28" s="14"/>
      <c r="E28" s="15">
        <v>0</v>
      </c>
      <c r="F28" s="16"/>
      <c r="G28" s="13">
        <v>0</v>
      </c>
      <c r="H28" s="11"/>
      <c r="I28" s="97">
        <f t="shared" si="0"/>
        <v>0</v>
      </c>
    </row>
    <row r="29" spans="1:9" ht="15" customHeight="1">
      <c r="A29" s="85">
        <v>5</v>
      </c>
      <c r="B29" s="1" t="s">
        <v>416</v>
      </c>
      <c r="C29" s="10"/>
      <c r="D29" s="14"/>
      <c r="E29" s="15">
        <v>0</v>
      </c>
      <c r="F29" s="16"/>
      <c r="G29" s="13">
        <v>0</v>
      </c>
      <c r="H29" s="11"/>
      <c r="I29" s="97">
        <f t="shared" si="0"/>
        <v>0</v>
      </c>
    </row>
    <row r="30" spans="1:9" ht="15" customHeight="1">
      <c r="A30" s="85" t="s">
        <v>708</v>
      </c>
      <c r="B30" s="1" t="s">
        <v>416</v>
      </c>
      <c r="C30" s="10"/>
      <c r="D30" s="14"/>
      <c r="E30" s="15">
        <v>0</v>
      </c>
      <c r="F30" s="16"/>
      <c r="G30" s="13">
        <v>0</v>
      </c>
      <c r="H30" s="11"/>
      <c r="I30" s="97">
        <f t="shared" si="0"/>
        <v>0</v>
      </c>
    </row>
    <row r="31" spans="1:9" ht="15" customHeight="1">
      <c r="A31" s="85">
        <v>10</v>
      </c>
      <c r="B31" s="1" t="s">
        <v>417</v>
      </c>
      <c r="C31" s="10"/>
      <c r="D31" s="14"/>
      <c r="E31" s="15"/>
      <c r="F31" s="16"/>
      <c r="G31" s="13"/>
      <c r="H31" s="11"/>
      <c r="I31" s="86">
        <f>SUM(I25:I30)*10%</f>
        <v>0</v>
      </c>
    </row>
    <row r="32" spans="1:9" ht="15" customHeight="1">
      <c r="A32" s="85">
        <v>11</v>
      </c>
      <c r="B32" s="1" t="s">
        <v>692</v>
      </c>
      <c r="C32" s="10"/>
      <c r="D32" s="14">
        <f>(I25+I27+I28+I29)*60%</f>
        <v>0</v>
      </c>
      <c r="E32" s="15" t="s">
        <v>406</v>
      </c>
      <c r="F32" s="37" t="s">
        <v>411</v>
      </c>
      <c r="G32" s="338"/>
      <c r="H32" s="11"/>
      <c r="I32" s="304">
        <f>D32*G32</f>
        <v>0</v>
      </c>
    </row>
    <row r="33" spans="1:10" ht="15" customHeight="1">
      <c r="A33" s="85"/>
      <c r="B33" s="18"/>
      <c r="C33" s="22"/>
      <c r="D33" s="23"/>
      <c r="E33" s="24"/>
      <c r="F33" s="9"/>
      <c r="G33" s="8"/>
      <c r="H33" s="9"/>
      <c r="I33" s="99"/>
    </row>
    <row r="34" spans="1:10" ht="15" customHeight="1">
      <c r="A34" s="100"/>
      <c r="B34" s="66" t="s">
        <v>418</v>
      </c>
      <c r="C34" s="101"/>
      <c r="D34" s="62"/>
      <c r="E34" s="63"/>
      <c r="F34" s="64"/>
      <c r="G34" s="71">
        <f>SUM(I26:I30)</f>
        <v>0</v>
      </c>
      <c r="H34" s="64"/>
      <c r="I34" s="92">
        <f>SUM(I25:I33)</f>
        <v>0</v>
      </c>
    </row>
    <row r="35" spans="1:10" ht="15" customHeight="1">
      <c r="A35" s="202"/>
      <c r="E35" s="15"/>
      <c r="F35" s="16"/>
      <c r="G35" s="13"/>
      <c r="H35" s="16"/>
      <c r="I35" s="102"/>
    </row>
    <row r="36" spans="1:10" ht="15" customHeight="1">
      <c r="A36" s="103"/>
      <c r="B36" s="138" t="s">
        <v>419</v>
      </c>
      <c r="C36" s="203"/>
      <c r="D36" s="204"/>
      <c r="E36" s="25"/>
      <c r="F36" s="205"/>
      <c r="G36" s="26"/>
      <c r="H36" s="27"/>
      <c r="I36" s="104">
        <f>I34+I22+I15</f>
        <v>0</v>
      </c>
    </row>
    <row r="37" spans="1:10" ht="15" customHeight="1">
      <c r="A37" s="105"/>
      <c r="B37" s="28"/>
      <c r="C37" s="206"/>
      <c r="D37" s="207"/>
      <c r="E37" s="24"/>
      <c r="F37" s="9"/>
      <c r="G37" s="8"/>
      <c r="H37" s="9"/>
      <c r="I37" s="106"/>
    </row>
    <row r="38" spans="1:10" ht="15" customHeight="1">
      <c r="A38" s="94">
        <v>4</v>
      </c>
      <c r="B38" s="18" t="s">
        <v>395</v>
      </c>
      <c r="C38" s="10"/>
      <c r="D38" s="14"/>
      <c r="E38" s="15"/>
      <c r="F38" s="16"/>
      <c r="G38" s="13"/>
      <c r="H38" s="16"/>
      <c r="I38" s="96"/>
    </row>
    <row r="39" spans="1:10" ht="15" customHeight="1">
      <c r="A39" s="94"/>
      <c r="B39" s="30"/>
      <c r="C39" s="10"/>
      <c r="D39" s="14"/>
      <c r="E39" s="15"/>
      <c r="F39" s="16"/>
      <c r="G39" s="13"/>
      <c r="H39" s="16"/>
      <c r="I39" s="107">
        <v>0</v>
      </c>
    </row>
    <row r="40" spans="1:10" s="31" customFormat="1" ht="15" customHeight="1">
      <c r="A40" s="85">
        <v>1</v>
      </c>
      <c r="B40" s="31" t="s">
        <v>420</v>
      </c>
      <c r="C40" s="32"/>
      <c r="D40" s="33"/>
      <c r="E40" s="34"/>
      <c r="F40" s="35"/>
      <c r="G40" s="36"/>
      <c r="H40" s="35"/>
      <c r="I40" s="97">
        <v>0</v>
      </c>
    </row>
    <row r="41" spans="1:10" ht="15" customHeight="1">
      <c r="A41" s="85">
        <v>2</v>
      </c>
      <c r="B41" s="1" t="s">
        <v>421</v>
      </c>
      <c r="C41" s="10"/>
      <c r="D41" s="14"/>
      <c r="E41" s="15"/>
      <c r="F41" s="37" t="s">
        <v>422</v>
      </c>
      <c r="G41" s="13">
        <v>0</v>
      </c>
      <c r="H41" s="16"/>
      <c r="I41" s="97">
        <f>E41*G41</f>
        <v>0</v>
      </c>
      <c r="J41" s="208"/>
    </row>
    <row r="42" spans="1:10" ht="15" customHeight="1">
      <c r="A42" s="85">
        <v>3</v>
      </c>
      <c r="B42" s="1" t="s">
        <v>423</v>
      </c>
      <c r="C42" s="10"/>
      <c r="D42" s="14" t="s">
        <v>424</v>
      </c>
      <c r="E42" s="15"/>
      <c r="F42" s="37" t="s">
        <v>425</v>
      </c>
      <c r="G42" s="13">
        <v>0</v>
      </c>
      <c r="H42" s="16"/>
      <c r="I42" s="108"/>
    </row>
    <row r="43" spans="1:10" ht="15" customHeight="1">
      <c r="A43" s="85">
        <v>4</v>
      </c>
      <c r="B43" s="109"/>
      <c r="C43" s="10"/>
      <c r="D43" s="14" t="s">
        <v>661</v>
      </c>
      <c r="E43" s="15"/>
      <c r="F43" s="37" t="s">
        <v>425</v>
      </c>
      <c r="G43" s="13">
        <v>0</v>
      </c>
      <c r="H43" s="16"/>
      <c r="I43" s="110">
        <f>(E42*G42)+(E43*G43)</f>
        <v>0</v>
      </c>
    </row>
    <row r="44" spans="1:10" ht="15" customHeight="1">
      <c r="A44" s="85">
        <v>5</v>
      </c>
      <c r="B44" s="1" t="s">
        <v>426</v>
      </c>
      <c r="C44" s="10"/>
      <c r="D44" s="14" t="s">
        <v>424</v>
      </c>
      <c r="E44" s="15"/>
      <c r="F44" s="37" t="s">
        <v>425</v>
      </c>
      <c r="G44" s="13">
        <v>0</v>
      </c>
      <c r="H44" s="16"/>
      <c r="I44" s="108"/>
    </row>
    <row r="45" spans="1:10" ht="15" customHeight="1">
      <c r="A45" s="85">
        <v>6</v>
      </c>
      <c r="B45" s="109"/>
      <c r="C45" s="10"/>
      <c r="D45" s="14" t="s">
        <v>661</v>
      </c>
      <c r="E45" s="15"/>
      <c r="F45" s="37" t="s">
        <v>425</v>
      </c>
      <c r="G45" s="13">
        <v>0</v>
      </c>
      <c r="H45" s="16"/>
      <c r="I45" s="110">
        <f>(E44*G44)+(E45*G45)</f>
        <v>0</v>
      </c>
    </row>
    <row r="46" spans="1:10" ht="15" customHeight="1">
      <c r="A46" s="85">
        <v>7</v>
      </c>
      <c r="B46" s="1" t="s">
        <v>427</v>
      </c>
      <c r="C46" s="10"/>
      <c r="D46" s="14" t="s">
        <v>424</v>
      </c>
      <c r="E46" s="15"/>
      <c r="F46" s="37" t="s">
        <v>425</v>
      </c>
      <c r="G46" s="13">
        <v>0</v>
      </c>
      <c r="H46" s="16"/>
      <c r="I46" s="108"/>
    </row>
    <row r="47" spans="1:10" ht="15" customHeight="1">
      <c r="A47" s="85">
        <v>8</v>
      </c>
      <c r="C47" s="10"/>
      <c r="D47" s="14" t="s">
        <v>661</v>
      </c>
      <c r="E47" s="15"/>
      <c r="F47" s="37" t="s">
        <v>425</v>
      </c>
      <c r="G47" s="13">
        <v>0</v>
      </c>
      <c r="H47" s="16"/>
      <c r="I47" s="110">
        <f>(E46*G46)+(E47*G47)</f>
        <v>0</v>
      </c>
    </row>
    <row r="48" spans="1:10" ht="15" customHeight="1">
      <c r="A48" s="85">
        <v>9</v>
      </c>
      <c r="B48" s="1" t="s">
        <v>428</v>
      </c>
      <c r="C48" s="10"/>
      <c r="D48" s="14" t="s">
        <v>424</v>
      </c>
      <c r="E48" s="15"/>
      <c r="F48" s="37" t="s">
        <v>425</v>
      </c>
      <c r="G48" s="13">
        <v>0</v>
      </c>
      <c r="H48" s="16"/>
      <c r="I48" s="108"/>
    </row>
    <row r="49" spans="1:9" ht="15" customHeight="1">
      <c r="A49" s="85">
        <v>10</v>
      </c>
      <c r="B49" s="109"/>
      <c r="C49" s="10"/>
      <c r="D49" s="14" t="s">
        <v>661</v>
      </c>
      <c r="E49" s="15"/>
      <c r="F49" s="37" t="s">
        <v>425</v>
      </c>
      <c r="G49" s="13">
        <v>0</v>
      </c>
      <c r="H49" s="16"/>
      <c r="I49" s="110">
        <f>(E48*G48)+(E49*G49)</f>
        <v>0</v>
      </c>
    </row>
    <row r="50" spans="1:9" ht="15" customHeight="1">
      <c r="A50" s="85">
        <v>11</v>
      </c>
      <c r="B50" s="1" t="s">
        <v>429</v>
      </c>
      <c r="C50" s="10"/>
      <c r="D50" s="14" t="s">
        <v>424</v>
      </c>
      <c r="E50" s="15"/>
      <c r="F50" s="37" t="s">
        <v>425</v>
      </c>
      <c r="G50" s="13">
        <v>0</v>
      </c>
      <c r="H50" s="16"/>
      <c r="I50" s="111"/>
    </row>
    <row r="51" spans="1:9" ht="15" customHeight="1">
      <c r="A51" s="85">
        <v>12</v>
      </c>
      <c r="B51" s="109"/>
      <c r="C51" s="10"/>
      <c r="D51" s="14" t="s">
        <v>661</v>
      </c>
      <c r="E51" s="15"/>
      <c r="F51" s="37" t="s">
        <v>425</v>
      </c>
      <c r="G51" s="13">
        <v>0</v>
      </c>
      <c r="H51" s="16"/>
      <c r="I51" s="112">
        <f>(C50*E50*G50)+(C50*E51*G51)</f>
        <v>0</v>
      </c>
    </row>
    <row r="52" spans="1:9" ht="15" customHeight="1">
      <c r="A52" s="85">
        <v>13</v>
      </c>
      <c r="B52" s="1" t="s">
        <v>430</v>
      </c>
      <c r="C52" s="10"/>
      <c r="D52" s="14"/>
      <c r="E52" s="15"/>
      <c r="F52" s="37" t="s">
        <v>425</v>
      </c>
      <c r="G52" s="13">
        <v>0</v>
      </c>
      <c r="H52" s="16"/>
      <c r="I52" s="113">
        <f>E52*G52</f>
        <v>0</v>
      </c>
    </row>
    <row r="53" spans="1:9" ht="15" customHeight="1">
      <c r="A53" s="85">
        <v>14</v>
      </c>
      <c r="B53" s="1" t="s">
        <v>431</v>
      </c>
      <c r="C53" s="10"/>
      <c r="D53" s="14" t="s">
        <v>424</v>
      </c>
      <c r="E53" s="15"/>
      <c r="F53" s="37" t="s">
        <v>425</v>
      </c>
      <c r="G53" s="13">
        <v>0</v>
      </c>
      <c r="H53" s="16"/>
      <c r="I53" s="111"/>
    </row>
    <row r="54" spans="1:9" ht="15" customHeight="1">
      <c r="A54" s="85">
        <v>15</v>
      </c>
      <c r="C54" s="10"/>
      <c r="D54" s="14" t="s">
        <v>661</v>
      </c>
      <c r="E54" s="15"/>
      <c r="F54" s="37" t="s">
        <v>425</v>
      </c>
      <c r="G54" s="13">
        <v>0</v>
      </c>
      <c r="H54" s="16"/>
      <c r="I54" s="112">
        <f>(E53*G53)+(E54*G54)</f>
        <v>0</v>
      </c>
    </row>
    <row r="55" spans="1:9" ht="15" customHeight="1">
      <c r="A55" s="85">
        <v>16</v>
      </c>
      <c r="B55" s="1" t="s">
        <v>432</v>
      </c>
      <c r="C55" s="10"/>
      <c r="D55" s="14"/>
      <c r="E55" s="15"/>
      <c r="F55" s="37" t="s">
        <v>425</v>
      </c>
      <c r="G55" s="13">
        <v>0</v>
      </c>
      <c r="H55" s="16"/>
      <c r="I55" s="113">
        <f>C55*E55*G55</f>
        <v>0</v>
      </c>
    </row>
    <row r="56" spans="1:9" ht="15" customHeight="1">
      <c r="A56" s="85">
        <v>17</v>
      </c>
      <c r="B56" s="30" t="s">
        <v>433</v>
      </c>
      <c r="C56" s="10" t="s">
        <v>434</v>
      </c>
      <c r="D56" s="14"/>
      <c r="E56" s="15"/>
      <c r="F56" s="37"/>
      <c r="G56" s="13"/>
      <c r="H56" s="16"/>
      <c r="I56" s="113">
        <v>0</v>
      </c>
    </row>
    <row r="57" spans="1:9" ht="15" customHeight="1">
      <c r="A57" s="85">
        <v>18</v>
      </c>
      <c r="B57" s="1" t="s">
        <v>692</v>
      </c>
      <c r="C57" s="10"/>
      <c r="D57" s="14">
        <f>SUM(I41:I56)</f>
        <v>0</v>
      </c>
      <c r="E57" s="15" t="s">
        <v>406</v>
      </c>
      <c r="F57" s="37" t="s">
        <v>411</v>
      </c>
      <c r="G57" s="338"/>
      <c r="H57" s="16"/>
      <c r="I57" s="304">
        <f>D57*G57</f>
        <v>0</v>
      </c>
    </row>
    <row r="58" spans="1:9" ht="15" customHeight="1">
      <c r="A58" s="89"/>
      <c r="C58" s="10"/>
      <c r="D58" s="38"/>
      <c r="E58" s="15"/>
      <c r="F58" s="39"/>
      <c r="G58" s="13"/>
      <c r="H58" s="39"/>
      <c r="I58" s="90"/>
    </row>
    <row r="59" spans="1:9" ht="15" customHeight="1">
      <c r="A59" s="100" t="s">
        <v>408</v>
      </c>
      <c r="B59" s="66" t="s">
        <v>435</v>
      </c>
      <c r="C59" s="101"/>
      <c r="D59" s="62"/>
      <c r="E59" s="63"/>
      <c r="F59" s="64"/>
      <c r="G59" s="65"/>
      <c r="H59" s="64"/>
      <c r="I59" s="92">
        <f>SUM(I39:I58)</f>
        <v>0</v>
      </c>
    </row>
    <row r="60" spans="1:9" ht="15" customHeight="1">
      <c r="A60" s="91"/>
      <c r="C60" s="10"/>
      <c r="D60" s="14"/>
      <c r="E60" s="15"/>
      <c r="F60" s="16"/>
      <c r="G60" s="13"/>
      <c r="H60" s="16"/>
      <c r="I60" s="90"/>
    </row>
    <row r="61" spans="1:9" ht="15" customHeight="1">
      <c r="A61" s="94">
        <v>5</v>
      </c>
      <c r="B61" s="18" t="s">
        <v>436</v>
      </c>
      <c r="C61" s="10"/>
      <c r="D61" s="14"/>
      <c r="E61" s="15"/>
      <c r="F61" s="16"/>
      <c r="G61" s="13"/>
      <c r="H61" s="16"/>
      <c r="I61" s="90"/>
    </row>
    <row r="62" spans="1:9" ht="15" customHeight="1">
      <c r="A62" s="85">
        <v>1</v>
      </c>
      <c r="B62" s="1" t="s">
        <v>437</v>
      </c>
      <c r="C62" s="10"/>
      <c r="D62" s="14" t="s">
        <v>424</v>
      </c>
      <c r="E62" s="15"/>
      <c r="F62" s="37" t="s">
        <v>425</v>
      </c>
      <c r="G62" s="13">
        <v>0</v>
      </c>
      <c r="H62" s="11"/>
      <c r="I62" s="111"/>
    </row>
    <row r="63" spans="1:9" ht="15" customHeight="1">
      <c r="A63" s="85"/>
      <c r="C63" s="10"/>
      <c r="D63" s="14" t="s">
        <v>661</v>
      </c>
      <c r="E63" s="15"/>
      <c r="F63" s="37" t="s">
        <v>425</v>
      </c>
      <c r="G63" s="13">
        <v>0</v>
      </c>
      <c r="H63" s="11"/>
      <c r="I63" s="112">
        <f>(E62*G62)+(E63*G63)</f>
        <v>0</v>
      </c>
    </row>
    <row r="64" spans="1:9" ht="15" customHeight="1">
      <c r="A64" s="85">
        <f>A62+1</f>
        <v>2</v>
      </c>
      <c r="B64" s="1" t="s">
        <v>438</v>
      </c>
      <c r="C64" s="10"/>
      <c r="D64" s="14" t="s">
        <v>424</v>
      </c>
      <c r="E64" s="15"/>
      <c r="F64" s="37" t="s">
        <v>425</v>
      </c>
      <c r="G64" s="13">
        <v>0</v>
      </c>
      <c r="H64" s="11"/>
      <c r="I64" s="111"/>
    </row>
    <row r="65" spans="1:10" ht="15" customHeight="1">
      <c r="A65" s="85"/>
      <c r="C65" s="10"/>
      <c r="D65" s="14" t="s">
        <v>661</v>
      </c>
      <c r="E65" s="15"/>
      <c r="F65" s="37" t="s">
        <v>425</v>
      </c>
      <c r="G65" s="13">
        <v>0</v>
      </c>
      <c r="H65" s="11"/>
      <c r="I65" s="112">
        <f>(E64*G64)+(E65*G65)</f>
        <v>0</v>
      </c>
    </row>
    <row r="66" spans="1:10" ht="15" customHeight="1">
      <c r="A66" s="85">
        <v>3</v>
      </c>
      <c r="B66" s="1" t="s">
        <v>439</v>
      </c>
      <c r="C66" s="10"/>
      <c r="D66" s="14"/>
      <c r="E66" s="15"/>
      <c r="F66" s="37" t="s">
        <v>425</v>
      </c>
      <c r="G66" s="13">
        <v>0</v>
      </c>
      <c r="H66" s="11"/>
      <c r="I66" s="114">
        <f>C66*E66*G66</f>
        <v>0</v>
      </c>
    </row>
    <row r="67" spans="1:10" ht="15" customHeight="1">
      <c r="A67" s="85">
        <v>4</v>
      </c>
      <c r="B67" s="1" t="s">
        <v>440</v>
      </c>
      <c r="C67" s="10"/>
      <c r="D67" s="14" t="s">
        <v>424</v>
      </c>
      <c r="E67" s="15"/>
      <c r="F67" s="37" t="s">
        <v>425</v>
      </c>
      <c r="G67" s="13">
        <v>0</v>
      </c>
      <c r="H67" s="11"/>
      <c r="I67" s="111"/>
    </row>
    <row r="68" spans="1:10" ht="15" customHeight="1">
      <c r="A68" s="85"/>
      <c r="C68" s="10"/>
      <c r="D68" s="14" t="s">
        <v>661</v>
      </c>
      <c r="E68" s="15"/>
      <c r="F68" s="37" t="s">
        <v>425</v>
      </c>
      <c r="G68" s="13">
        <v>0</v>
      </c>
      <c r="H68" s="11"/>
      <c r="I68" s="112">
        <f>(E67*G67)+(E68*G68)</f>
        <v>0</v>
      </c>
    </row>
    <row r="69" spans="1:10" ht="15" customHeight="1">
      <c r="A69" s="85">
        <v>5</v>
      </c>
      <c r="B69" s="30" t="s">
        <v>441</v>
      </c>
      <c r="C69" s="10"/>
      <c r="D69" s="14"/>
      <c r="E69" s="15"/>
      <c r="F69" s="37"/>
      <c r="G69" s="13"/>
      <c r="H69" s="11"/>
      <c r="I69" s="112">
        <v>0</v>
      </c>
    </row>
    <row r="70" spans="1:10" ht="15" customHeight="1">
      <c r="A70" s="85">
        <v>6</v>
      </c>
      <c r="B70" s="30" t="s">
        <v>433</v>
      </c>
      <c r="C70" s="10"/>
      <c r="D70" s="14"/>
      <c r="E70" s="15">
        <f>E43</f>
        <v>0</v>
      </c>
      <c r="F70" s="16"/>
      <c r="G70" s="13"/>
      <c r="H70" s="16"/>
      <c r="I70" s="113">
        <f>C70*E70*G70</f>
        <v>0</v>
      </c>
      <c r="J70" s="510"/>
    </row>
    <row r="71" spans="1:10" ht="15" customHeight="1">
      <c r="A71" s="85">
        <v>7</v>
      </c>
      <c r="B71" s="1" t="s">
        <v>692</v>
      </c>
      <c r="C71" s="10"/>
      <c r="D71" s="14">
        <f>SUM(I62:I70)-I69</f>
        <v>0</v>
      </c>
      <c r="E71" s="15" t="s">
        <v>406</v>
      </c>
      <c r="F71" s="37" t="s">
        <v>411</v>
      </c>
      <c r="G71" s="338"/>
      <c r="H71" s="16"/>
      <c r="I71" s="304">
        <f>D71*G71</f>
        <v>0</v>
      </c>
      <c r="J71" s="511"/>
    </row>
    <row r="72" spans="1:10" ht="15" customHeight="1">
      <c r="A72" s="91"/>
      <c r="C72" s="10"/>
      <c r="D72" s="38"/>
      <c r="E72" s="15"/>
      <c r="F72" s="39"/>
      <c r="G72" s="13"/>
      <c r="H72" s="39"/>
      <c r="I72" s="86"/>
    </row>
    <row r="73" spans="1:10" ht="15" customHeight="1">
      <c r="A73" s="91"/>
      <c r="B73" s="66" t="s">
        <v>442</v>
      </c>
      <c r="C73" s="67"/>
      <c r="D73" s="68"/>
      <c r="E73" s="69"/>
      <c r="F73" s="70"/>
      <c r="G73" s="71"/>
      <c r="H73" s="70"/>
      <c r="I73" s="92">
        <f>SUM(I62:I72)</f>
        <v>0</v>
      </c>
    </row>
    <row r="74" spans="1:10" ht="15" customHeight="1">
      <c r="A74" s="115"/>
      <c r="C74" s="10"/>
      <c r="D74" s="14"/>
      <c r="E74" s="15"/>
      <c r="F74" s="16"/>
      <c r="G74" s="13"/>
      <c r="H74" s="16"/>
      <c r="I74" s="116"/>
    </row>
    <row r="75" spans="1:10" ht="15" customHeight="1">
      <c r="A75" s="94">
        <v>6</v>
      </c>
      <c r="B75" s="117" t="s">
        <v>443</v>
      </c>
      <c r="D75" s="209"/>
      <c r="E75" s="15"/>
      <c r="F75" s="16"/>
      <c r="G75" s="13"/>
      <c r="H75" s="16"/>
      <c r="I75" s="90"/>
    </row>
    <row r="76" spans="1:10" ht="15" customHeight="1">
      <c r="A76" s="85">
        <v>1</v>
      </c>
      <c r="B76" s="1" t="s">
        <v>444</v>
      </c>
      <c r="C76" s="10"/>
      <c r="D76" s="14"/>
      <c r="E76" s="15">
        <v>0</v>
      </c>
      <c r="F76" s="37" t="s">
        <v>425</v>
      </c>
      <c r="G76" s="339">
        <v>0</v>
      </c>
      <c r="H76" s="11"/>
      <c r="I76" s="113">
        <f>E76*G76</f>
        <v>0</v>
      </c>
    </row>
    <row r="77" spans="1:10" ht="15" customHeight="1">
      <c r="A77" s="85">
        <v>2</v>
      </c>
      <c r="B77" s="1" t="s">
        <v>445</v>
      </c>
      <c r="C77" s="10"/>
      <c r="D77" s="14"/>
      <c r="E77" s="15">
        <v>0</v>
      </c>
      <c r="F77" s="37" t="s">
        <v>422</v>
      </c>
      <c r="G77" s="13">
        <v>0</v>
      </c>
      <c r="H77" s="11"/>
      <c r="I77" s="113">
        <f>E77*G77</f>
        <v>0</v>
      </c>
    </row>
    <row r="78" spans="1:10" ht="15" customHeight="1">
      <c r="A78" s="85">
        <v>3</v>
      </c>
      <c r="B78" s="1" t="s">
        <v>446</v>
      </c>
      <c r="C78" s="10"/>
      <c r="D78" s="14"/>
      <c r="E78" s="15">
        <v>0</v>
      </c>
      <c r="F78" s="37" t="s">
        <v>425</v>
      </c>
      <c r="G78" s="13">
        <v>0</v>
      </c>
      <c r="H78" s="11"/>
      <c r="I78" s="113">
        <f>E78*G78</f>
        <v>0</v>
      </c>
    </row>
    <row r="79" spans="1:10" ht="15" customHeight="1">
      <c r="A79" s="85">
        <v>4</v>
      </c>
      <c r="B79" s="30" t="s">
        <v>447</v>
      </c>
      <c r="C79" s="10"/>
      <c r="D79" s="14"/>
      <c r="E79" s="15">
        <v>0</v>
      </c>
      <c r="F79" s="37" t="s">
        <v>425</v>
      </c>
      <c r="G79" s="13">
        <v>0</v>
      </c>
      <c r="H79" s="11"/>
      <c r="I79" s="113">
        <f>E79*G79</f>
        <v>0</v>
      </c>
      <c r="J79" s="210"/>
    </row>
    <row r="80" spans="1:10" ht="15" customHeight="1">
      <c r="A80" s="85">
        <v>5</v>
      </c>
      <c r="B80" s="1" t="s">
        <v>448</v>
      </c>
      <c r="C80" s="10"/>
      <c r="D80" s="14"/>
      <c r="E80" s="15">
        <v>0</v>
      </c>
      <c r="F80" s="37" t="s">
        <v>425</v>
      </c>
      <c r="G80" s="13">
        <v>0</v>
      </c>
      <c r="H80" s="11"/>
      <c r="I80" s="113">
        <f>E80*G80</f>
        <v>0</v>
      </c>
    </row>
    <row r="81" spans="1:10" ht="15" customHeight="1">
      <c r="A81" s="85">
        <v>6</v>
      </c>
      <c r="B81" s="1" t="s">
        <v>692</v>
      </c>
      <c r="C81" s="10"/>
      <c r="D81" s="14">
        <f>SUM(I76:I80)</f>
        <v>0</v>
      </c>
      <c r="E81" s="15" t="s">
        <v>406</v>
      </c>
      <c r="F81" s="37" t="s">
        <v>411</v>
      </c>
      <c r="G81" s="338"/>
      <c r="H81" s="16"/>
      <c r="I81" s="304">
        <f>D81*G81</f>
        <v>0</v>
      </c>
    </row>
    <row r="82" spans="1:10" ht="15" customHeight="1">
      <c r="A82" s="91"/>
      <c r="C82" s="10"/>
      <c r="D82" s="38"/>
      <c r="E82" s="15"/>
      <c r="F82" s="39"/>
      <c r="G82" s="13"/>
      <c r="H82" s="39"/>
      <c r="I82" s="86"/>
    </row>
    <row r="83" spans="1:10" ht="15" customHeight="1">
      <c r="A83" s="91"/>
      <c r="B83" s="66" t="s">
        <v>449</v>
      </c>
      <c r="C83" s="67"/>
      <c r="D83" s="68"/>
      <c r="E83" s="69"/>
      <c r="F83" s="70"/>
      <c r="G83" s="71"/>
      <c r="H83" s="70"/>
      <c r="I83" s="118">
        <f>SUM(I76:I82)</f>
        <v>0</v>
      </c>
    </row>
    <row r="84" spans="1:10" ht="15" customHeight="1">
      <c r="A84" s="91"/>
      <c r="C84" s="10"/>
      <c r="D84" s="14"/>
      <c r="E84" s="15"/>
      <c r="F84" s="16"/>
      <c r="G84" s="13"/>
      <c r="H84" s="16"/>
      <c r="I84" s="119"/>
    </row>
    <row r="85" spans="1:10" ht="15" customHeight="1">
      <c r="A85" s="94">
        <v>7</v>
      </c>
      <c r="B85" s="18" t="s">
        <v>394</v>
      </c>
      <c r="C85" s="211"/>
      <c r="D85" s="18"/>
      <c r="E85" s="15"/>
      <c r="G85" s="13"/>
      <c r="H85" s="16"/>
      <c r="I85" s="96"/>
    </row>
    <row r="86" spans="1:10" ht="15" customHeight="1">
      <c r="A86" s="85">
        <v>1</v>
      </c>
      <c r="B86" s="1" t="s">
        <v>450</v>
      </c>
      <c r="C86" s="10"/>
      <c r="D86" s="14" t="s">
        <v>424</v>
      </c>
      <c r="E86" s="15">
        <v>0</v>
      </c>
      <c r="F86" s="37" t="s">
        <v>425</v>
      </c>
      <c r="G86" s="13">
        <v>0</v>
      </c>
      <c r="H86" s="11"/>
      <c r="I86" s="111"/>
      <c r="J86" s="31"/>
    </row>
    <row r="87" spans="1:10" ht="15" customHeight="1">
      <c r="A87" s="85"/>
      <c r="C87" s="10"/>
      <c r="D87" s="14" t="s">
        <v>661</v>
      </c>
      <c r="E87" s="15">
        <v>0</v>
      </c>
      <c r="F87" s="37" t="s">
        <v>425</v>
      </c>
      <c r="G87" s="13">
        <v>0</v>
      </c>
      <c r="H87" s="11"/>
      <c r="I87" s="110">
        <f>(E86*G86)+(E87*G87)</f>
        <v>0</v>
      </c>
    </row>
    <row r="88" spans="1:10" ht="15" customHeight="1">
      <c r="A88" s="85">
        <f>A86+1</f>
        <v>2</v>
      </c>
      <c r="B88" s="30" t="s">
        <v>451</v>
      </c>
      <c r="C88" s="10"/>
      <c r="D88" s="14" t="s">
        <v>661</v>
      </c>
      <c r="E88" s="15">
        <v>0</v>
      </c>
      <c r="F88" s="37" t="s">
        <v>425</v>
      </c>
      <c r="G88" s="13">
        <v>0</v>
      </c>
      <c r="H88" s="11"/>
      <c r="I88" s="120">
        <f>C88*E88*G88</f>
        <v>0</v>
      </c>
      <c r="J88" s="31"/>
    </row>
    <row r="89" spans="1:10" ht="15" customHeight="1">
      <c r="A89" s="85">
        <v>3</v>
      </c>
      <c r="B89" s="1" t="s">
        <v>452</v>
      </c>
      <c r="C89" s="10"/>
      <c r="D89" s="14" t="s">
        <v>424</v>
      </c>
      <c r="E89" s="15">
        <v>0</v>
      </c>
      <c r="F89" s="37" t="s">
        <v>425</v>
      </c>
      <c r="G89" s="13">
        <v>0</v>
      </c>
      <c r="H89" s="11"/>
      <c r="I89" s="108"/>
      <c r="J89" s="31"/>
    </row>
    <row r="90" spans="1:10" ht="15" customHeight="1">
      <c r="A90" s="85"/>
      <c r="C90" s="10"/>
      <c r="D90" s="14" t="s">
        <v>661</v>
      </c>
      <c r="E90" s="15">
        <v>0</v>
      </c>
      <c r="F90" s="37" t="s">
        <v>425</v>
      </c>
      <c r="G90" s="13">
        <v>0</v>
      </c>
      <c r="H90" s="11"/>
      <c r="I90" s="110">
        <f>C89*(E89*G89+E90*G90)</f>
        <v>0</v>
      </c>
    </row>
    <row r="91" spans="1:10" ht="15" customHeight="1">
      <c r="A91" s="85">
        <v>4</v>
      </c>
      <c r="B91" s="30" t="s">
        <v>453</v>
      </c>
      <c r="C91" s="10"/>
      <c r="D91" s="14" t="s">
        <v>424</v>
      </c>
      <c r="E91" s="15">
        <v>0</v>
      </c>
      <c r="F91" s="37" t="s">
        <v>425</v>
      </c>
      <c r="G91" s="13">
        <v>0</v>
      </c>
      <c r="H91" s="11"/>
      <c r="I91" s="120"/>
    </row>
    <row r="92" spans="1:10" ht="15" customHeight="1">
      <c r="A92" s="85"/>
      <c r="C92" s="10"/>
      <c r="D92" s="14" t="s">
        <v>661</v>
      </c>
      <c r="E92" s="15">
        <v>0</v>
      </c>
      <c r="F92" s="37" t="s">
        <v>425</v>
      </c>
      <c r="G92" s="339">
        <v>0</v>
      </c>
      <c r="H92" s="11"/>
      <c r="I92" s="110">
        <f>C91*(E91*G91+E92*G92)</f>
        <v>0</v>
      </c>
    </row>
    <row r="93" spans="1:10" ht="15" customHeight="1">
      <c r="A93" s="85">
        <v>5</v>
      </c>
      <c r="B93" s="1" t="s">
        <v>454</v>
      </c>
      <c r="C93" s="10"/>
      <c r="D93" s="14" t="s">
        <v>424</v>
      </c>
      <c r="E93" s="15">
        <v>0</v>
      </c>
      <c r="F93" s="37" t="s">
        <v>425</v>
      </c>
      <c r="G93" s="13">
        <v>0</v>
      </c>
      <c r="H93" s="11"/>
      <c r="I93" s="108"/>
    </row>
    <row r="94" spans="1:10" ht="15" customHeight="1">
      <c r="A94" s="85"/>
      <c r="C94" s="10"/>
      <c r="D94" s="14" t="s">
        <v>661</v>
      </c>
      <c r="E94" s="15">
        <v>0</v>
      </c>
      <c r="F94" s="37" t="s">
        <v>425</v>
      </c>
      <c r="G94" s="13">
        <v>0</v>
      </c>
      <c r="H94" s="11"/>
      <c r="I94" s="110">
        <f>C93*(E93*G93+E94*G94)</f>
        <v>0</v>
      </c>
    </row>
    <row r="95" spans="1:10" ht="15" customHeight="1">
      <c r="A95" s="85">
        <v>6</v>
      </c>
      <c r="B95" s="1" t="s">
        <v>455</v>
      </c>
      <c r="C95" s="10"/>
      <c r="D95" s="14" t="s">
        <v>661</v>
      </c>
      <c r="E95" s="15">
        <v>0</v>
      </c>
      <c r="F95" s="37" t="s">
        <v>425</v>
      </c>
      <c r="G95" s="13">
        <v>0</v>
      </c>
      <c r="H95" s="11"/>
      <c r="I95" s="120">
        <f>E95*G95</f>
        <v>0</v>
      </c>
      <c r="J95" s="31"/>
    </row>
    <row r="96" spans="1:10" ht="15" customHeight="1">
      <c r="A96" s="85">
        <v>7</v>
      </c>
      <c r="B96" s="1" t="s">
        <v>456</v>
      </c>
      <c r="C96" s="10"/>
      <c r="D96" s="33" t="s">
        <v>661</v>
      </c>
      <c r="E96" s="34">
        <v>0</v>
      </c>
      <c r="F96" s="41" t="s">
        <v>422</v>
      </c>
      <c r="G96" s="36">
        <v>0</v>
      </c>
      <c r="H96" s="42"/>
      <c r="I96" s="120">
        <f>E96*G96</f>
        <v>0</v>
      </c>
    </row>
    <row r="97" spans="1:10" ht="15" customHeight="1">
      <c r="A97" s="85">
        <v>8</v>
      </c>
      <c r="B97" s="1" t="s">
        <v>457</v>
      </c>
      <c r="C97" s="10"/>
      <c r="D97" s="14" t="s">
        <v>661</v>
      </c>
      <c r="E97" s="15">
        <v>0</v>
      </c>
      <c r="F97" s="37" t="s">
        <v>425</v>
      </c>
      <c r="G97" s="13">
        <v>0</v>
      </c>
      <c r="H97" s="11"/>
      <c r="I97" s="120">
        <f>E97*G97</f>
        <v>0</v>
      </c>
      <c r="J97" s="31"/>
    </row>
    <row r="98" spans="1:10" ht="15" customHeight="1">
      <c r="A98" s="85">
        <v>9</v>
      </c>
      <c r="B98" s="1" t="s">
        <v>458</v>
      </c>
      <c r="C98" s="10"/>
      <c r="D98" s="14" t="s">
        <v>661</v>
      </c>
      <c r="E98" s="15">
        <v>0</v>
      </c>
      <c r="F98" s="37" t="s">
        <v>425</v>
      </c>
      <c r="G98" s="13">
        <v>0</v>
      </c>
      <c r="H98" s="11"/>
      <c r="I98" s="120">
        <f>E98*G98</f>
        <v>0</v>
      </c>
      <c r="J98" s="31"/>
    </row>
    <row r="99" spans="1:10" ht="15" customHeight="1">
      <c r="A99" s="85">
        <v>10</v>
      </c>
      <c r="B99" s="1" t="s">
        <v>459</v>
      </c>
      <c r="C99" s="10"/>
      <c r="D99" s="14" t="s">
        <v>424</v>
      </c>
      <c r="E99" s="15">
        <v>0</v>
      </c>
      <c r="F99" s="37" t="s">
        <v>425</v>
      </c>
      <c r="G99" s="13">
        <v>0</v>
      </c>
      <c r="H99" s="11"/>
      <c r="I99" s="111"/>
    </row>
    <row r="100" spans="1:10" ht="15" customHeight="1">
      <c r="A100" s="85"/>
      <c r="C100" s="10"/>
      <c r="D100" s="14" t="s">
        <v>661</v>
      </c>
      <c r="E100" s="15">
        <v>0</v>
      </c>
      <c r="F100" s="37" t="s">
        <v>425</v>
      </c>
      <c r="G100" s="13">
        <v>0</v>
      </c>
      <c r="H100" s="11"/>
      <c r="I100" s="112">
        <f>(E99*G99)+(E100*G100)</f>
        <v>0</v>
      </c>
    </row>
    <row r="101" spans="1:10" ht="15" customHeight="1">
      <c r="A101" s="85">
        <v>11</v>
      </c>
      <c r="B101" s="1" t="s">
        <v>460</v>
      </c>
      <c r="C101" s="10"/>
      <c r="D101" s="14" t="s">
        <v>424</v>
      </c>
      <c r="E101" s="15">
        <v>0</v>
      </c>
      <c r="F101" s="37" t="s">
        <v>425</v>
      </c>
      <c r="G101" s="339">
        <v>0</v>
      </c>
      <c r="H101" s="11"/>
      <c r="I101" s="111"/>
    </row>
    <row r="102" spans="1:10" ht="15" customHeight="1">
      <c r="A102" s="85"/>
      <c r="C102" s="10"/>
      <c r="D102" s="14" t="s">
        <v>661</v>
      </c>
      <c r="E102" s="15">
        <v>0</v>
      </c>
      <c r="F102" s="37" t="s">
        <v>425</v>
      </c>
      <c r="G102" s="339">
        <v>0</v>
      </c>
      <c r="H102" s="11"/>
      <c r="I102" s="112">
        <f>(E101*G101)+(E102*G102)</f>
        <v>0</v>
      </c>
    </row>
    <row r="103" spans="1:10" ht="15" customHeight="1">
      <c r="A103" s="85">
        <v>12</v>
      </c>
      <c r="B103" s="1" t="s">
        <v>461</v>
      </c>
      <c r="C103" s="10"/>
      <c r="D103" s="14" t="s">
        <v>424</v>
      </c>
      <c r="E103" s="15">
        <v>0</v>
      </c>
      <c r="F103" s="37" t="s">
        <v>425</v>
      </c>
      <c r="G103" s="13">
        <v>0</v>
      </c>
      <c r="H103" s="11"/>
      <c r="I103" s="111"/>
    </row>
    <row r="104" spans="1:10" ht="15" customHeight="1">
      <c r="A104" s="85"/>
      <c r="C104" s="10"/>
      <c r="D104" s="14" t="s">
        <v>661</v>
      </c>
      <c r="E104" s="15">
        <v>0</v>
      </c>
      <c r="F104" s="37" t="s">
        <v>425</v>
      </c>
      <c r="G104" s="13">
        <v>0</v>
      </c>
      <c r="H104" s="11"/>
      <c r="I104" s="112">
        <f>(E103*G103)+(E104*G104)</f>
        <v>0</v>
      </c>
    </row>
    <row r="105" spans="1:10" ht="15" customHeight="1">
      <c r="A105" s="85">
        <v>13</v>
      </c>
      <c r="B105" s="1" t="s">
        <v>462</v>
      </c>
      <c r="C105" s="10"/>
      <c r="D105" s="14" t="s">
        <v>424</v>
      </c>
      <c r="E105" s="15">
        <v>0</v>
      </c>
      <c r="F105" s="37" t="s">
        <v>425</v>
      </c>
      <c r="G105" s="13">
        <v>0</v>
      </c>
      <c r="H105" s="11"/>
      <c r="I105" s="111"/>
    </row>
    <row r="106" spans="1:10" ht="15" customHeight="1">
      <c r="A106" s="85"/>
      <c r="C106" s="10"/>
      <c r="D106" s="14" t="s">
        <v>661</v>
      </c>
      <c r="E106" s="15">
        <v>0</v>
      </c>
      <c r="F106" s="37" t="s">
        <v>425</v>
      </c>
      <c r="G106" s="13">
        <v>0</v>
      </c>
      <c r="H106" s="11"/>
      <c r="I106" s="112">
        <f>(E105*G105)+(E106*G106)</f>
        <v>0</v>
      </c>
      <c r="J106" s="31"/>
    </row>
    <row r="107" spans="1:10" ht="15" customHeight="1">
      <c r="A107" s="85">
        <v>14</v>
      </c>
      <c r="B107" s="1" t="s">
        <v>463</v>
      </c>
      <c r="C107" s="10"/>
      <c r="D107" s="14" t="s">
        <v>424</v>
      </c>
      <c r="E107" s="336">
        <v>0</v>
      </c>
      <c r="F107" s="37" t="s">
        <v>425</v>
      </c>
      <c r="G107" s="13">
        <v>0</v>
      </c>
      <c r="H107" s="11"/>
      <c r="I107" s="111"/>
    </row>
    <row r="108" spans="1:10" ht="15" customHeight="1">
      <c r="A108" s="85"/>
      <c r="C108" s="10"/>
      <c r="D108" s="14" t="s">
        <v>661</v>
      </c>
      <c r="E108" s="336">
        <v>0</v>
      </c>
      <c r="F108" s="37" t="s">
        <v>425</v>
      </c>
      <c r="G108" s="13">
        <v>0</v>
      </c>
      <c r="H108" s="11"/>
      <c r="I108" s="121">
        <f>(E107*G107)+(E108*G108)</f>
        <v>0</v>
      </c>
      <c r="J108" s="31"/>
    </row>
    <row r="109" spans="1:10" ht="15" customHeight="1">
      <c r="A109" s="85">
        <v>15</v>
      </c>
      <c r="B109" s="1" t="s">
        <v>464</v>
      </c>
      <c r="C109" s="10"/>
      <c r="D109" s="14" t="s">
        <v>424</v>
      </c>
      <c r="E109" s="336">
        <v>0</v>
      </c>
      <c r="F109" s="37" t="s">
        <v>425</v>
      </c>
      <c r="G109" s="13">
        <v>0</v>
      </c>
      <c r="H109" s="11"/>
      <c r="I109" s="111"/>
    </row>
    <row r="110" spans="1:10" ht="15" customHeight="1">
      <c r="A110" s="85"/>
      <c r="C110" s="10"/>
      <c r="D110" s="14" t="s">
        <v>661</v>
      </c>
      <c r="E110" s="336">
        <v>0</v>
      </c>
      <c r="F110" s="37" t="s">
        <v>425</v>
      </c>
      <c r="G110" s="13">
        <v>0</v>
      </c>
      <c r="H110" s="11"/>
      <c r="I110" s="121">
        <f>(E109*G109)+(E110*G110)</f>
        <v>0</v>
      </c>
    </row>
    <row r="111" spans="1:10" ht="15" customHeight="1">
      <c r="A111" s="85">
        <v>16</v>
      </c>
      <c r="B111" s="1" t="s">
        <v>465</v>
      </c>
      <c r="C111" s="10"/>
      <c r="D111" s="14" t="s">
        <v>424</v>
      </c>
      <c r="E111" s="15">
        <v>0</v>
      </c>
      <c r="F111" s="37" t="s">
        <v>425</v>
      </c>
      <c r="G111" s="13">
        <v>0</v>
      </c>
      <c r="H111" s="11"/>
      <c r="I111" s="111"/>
    </row>
    <row r="112" spans="1:10" ht="15" customHeight="1">
      <c r="A112" s="85"/>
      <c r="C112" s="10"/>
      <c r="D112" s="14" t="s">
        <v>661</v>
      </c>
      <c r="E112" s="15">
        <v>0</v>
      </c>
      <c r="F112" s="37" t="s">
        <v>425</v>
      </c>
      <c r="G112" s="13">
        <v>0</v>
      </c>
      <c r="H112" s="11"/>
      <c r="I112" s="112">
        <f>(E111*G111)+(E112*G112)</f>
        <v>0</v>
      </c>
      <c r="J112" s="31"/>
    </row>
    <row r="113" spans="1:10" ht="15" customHeight="1">
      <c r="A113" s="85">
        <v>17</v>
      </c>
      <c r="B113" s="1" t="s">
        <v>466</v>
      </c>
      <c r="C113" s="10"/>
      <c r="D113" s="14" t="s">
        <v>424</v>
      </c>
      <c r="E113" s="15">
        <v>0</v>
      </c>
      <c r="F113" s="37" t="s">
        <v>425</v>
      </c>
      <c r="G113" s="13">
        <v>0</v>
      </c>
      <c r="H113" s="11"/>
      <c r="I113" s="111"/>
    </row>
    <row r="114" spans="1:10" ht="15" customHeight="1">
      <c r="A114" s="85"/>
      <c r="C114" s="10"/>
      <c r="D114" s="14" t="s">
        <v>661</v>
      </c>
      <c r="E114" s="15">
        <v>0</v>
      </c>
      <c r="F114" s="37" t="s">
        <v>425</v>
      </c>
      <c r="G114" s="13">
        <v>0</v>
      </c>
      <c r="H114" s="11"/>
      <c r="I114" s="112">
        <f>(E113*G113)+(E114*G114)</f>
        <v>0</v>
      </c>
      <c r="J114" s="31"/>
    </row>
    <row r="115" spans="1:10" ht="15" customHeight="1">
      <c r="A115" s="85">
        <v>18</v>
      </c>
      <c r="B115" s="1" t="s">
        <v>467</v>
      </c>
      <c r="C115" s="10"/>
      <c r="D115" s="14"/>
      <c r="E115" s="15">
        <v>0</v>
      </c>
      <c r="F115" s="37" t="s">
        <v>425</v>
      </c>
      <c r="G115" s="13">
        <v>0</v>
      </c>
      <c r="H115" s="11"/>
      <c r="I115" s="86">
        <f>E115*G115</f>
        <v>0</v>
      </c>
    </row>
    <row r="116" spans="1:10" ht="15" customHeight="1">
      <c r="A116" s="85">
        <v>19</v>
      </c>
      <c r="B116" s="1" t="s">
        <v>468</v>
      </c>
      <c r="C116" s="10"/>
      <c r="D116" s="37" t="s">
        <v>469</v>
      </c>
      <c r="E116" s="15">
        <v>0</v>
      </c>
      <c r="F116" s="37" t="s">
        <v>425</v>
      </c>
      <c r="G116" s="13">
        <v>0</v>
      </c>
      <c r="H116" s="11"/>
      <c r="I116" s="86">
        <f>E116*G116</f>
        <v>0</v>
      </c>
    </row>
    <row r="117" spans="1:10" ht="15" customHeight="1">
      <c r="A117" s="85">
        <v>20</v>
      </c>
      <c r="B117" s="1" t="s">
        <v>470</v>
      </c>
      <c r="C117" s="10"/>
      <c r="D117" s="14" t="s">
        <v>424</v>
      </c>
      <c r="E117" s="15">
        <v>0</v>
      </c>
      <c r="F117" s="37" t="s">
        <v>425</v>
      </c>
      <c r="G117" s="13">
        <v>0</v>
      </c>
      <c r="H117" s="11"/>
      <c r="I117" s="111"/>
    </row>
    <row r="118" spans="1:10" ht="15" customHeight="1">
      <c r="A118" s="85"/>
      <c r="C118" s="10"/>
      <c r="D118" s="14" t="s">
        <v>661</v>
      </c>
      <c r="E118" s="15">
        <v>0</v>
      </c>
      <c r="F118" s="37" t="s">
        <v>425</v>
      </c>
      <c r="G118" s="13">
        <v>0</v>
      </c>
      <c r="H118" s="11"/>
      <c r="I118" s="112">
        <f>(E117*G117)+(E118*G118)</f>
        <v>0</v>
      </c>
      <c r="J118" s="31"/>
    </row>
    <row r="119" spans="1:10" ht="15" customHeight="1">
      <c r="A119" s="85">
        <v>21</v>
      </c>
      <c r="B119" s="1" t="s">
        <v>471</v>
      </c>
      <c r="C119" s="10"/>
      <c r="D119" s="14"/>
      <c r="E119" s="15">
        <v>0</v>
      </c>
      <c r="F119" s="37" t="s">
        <v>425</v>
      </c>
      <c r="G119" s="13">
        <v>0</v>
      </c>
      <c r="H119" s="11"/>
      <c r="I119" s="86">
        <f>E119*G119*C119</f>
        <v>0</v>
      </c>
      <c r="J119" s="31"/>
    </row>
    <row r="120" spans="1:10" ht="15" customHeight="1">
      <c r="A120" s="85">
        <v>22</v>
      </c>
      <c r="B120" s="1" t="s">
        <v>468</v>
      </c>
      <c r="C120" s="10"/>
      <c r="D120" s="37" t="s">
        <v>469</v>
      </c>
      <c r="E120" s="15">
        <v>0</v>
      </c>
      <c r="F120" s="37" t="s">
        <v>425</v>
      </c>
      <c r="G120" s="13">
        <v>0</v>
      </c>
      <c r="H120" s="11"/>
      <c r="I120" s="86">
        <f>E120*G120</f>
        <v>0</v>
      </c>
    </row>
    <row r="121" spans="1:10" ht="15" customHeight="1">
      <c r="A121" s="85">
        <v>23</v>
      </c>
      <c r="B121" s="30" t="s">
        <v>472</v>
      </c>
      <c r="C121" s="10">
        <v>0</v>
      </c>
      <c r="D121" s="14" t="s">
        <v>473</v>
      </c>
      <c r="E121" s="15">
        <v>0</v>
      </c>
      <c r="F121" s="37" t="s">
        <v>425</v>
      </c>
      <c r="G121" s="13">
        <v>0</v>
      </c>
      <c r="H121" s="11"/>
      <c r="I121" s="113">
        <f>E121*G121*C121</f>
        <v>0</v>
      </c>
      <c r="J121" s="31"/>
    </row>
    <row r="122" spans="1:10" ht="15" customHeight="1">
      <c r="A122" s="85">
        <v>24</v>
      </c>
      <c r="B122" s="1" t="s">
        <v>692</v>
      </c>
      <c r="C122" s="10"/>
      <c r="D122" s="337">
        <f>SUM(I86:I121)</f>
        <v>0</v>
      </c>
      <c r="E122" s="15" t="s">
        <v>406</v>
      </c>
      <c r="F122" s="37" t="s">
        <v>411</v>
      </c>
      <c r="G122" s="338"/>
      <c r="H122" s="16"/>
      <c r="I122" s="304">
        <f>+D122*G122</f>
        <v>0</v>
      </c>
    </row>
    <row r="123" spans="1:10" ht="15" customHeight="1">
      <c r="A123" s="91"/>
      <c r="C123" s="122" t="s">
        <v>474</v>
      </c>
      <c r="D123" s="38"/>
      <c r="E123" s="15"/>
      <c r="F123" s="37"/>
      <c r="G123" s="13"/>
      <c r="H123" s="39"/>
      <c r="I123" s="96"/>
    </row>
    <row r="124" spans="1:10" ht="15" customHeight="1">
      <c r="A124" s="91"/>
      <c r="B124" s="66" t="s">
        <v>475</v>
      </c>
      <c r="C124" s="67"/>
      <c r="D124" s="68"/>
      <c r="E124" s="69"/>
      <c r="F124" s="72"/>
      <c r="G124" s="71"/>
      <c r="H124" s="70"/>
      <c r="I124" s="118">
        <f>SUM(I86:I123)</f>
        <v>0</v>
      </c>
    </row>
    <row r="125" spans="1:10" ht="15" customHeight="1">
      <c r="A125" s="91"/>
      <c r="C125" s="10"/>
      <c r="D125" s="14"/>
      <c r="E125" s="15"/>
      <c r="F125" s="16"/>
      <c r="G125" s="13"/>
      <c r="H125" s="16"/>
      <c r="I125" s="90"/>
    </row>
    <row r="126" spans="1:10" ht="15" customHeight="1">
      <c r="A126" s="94">
        <v>8</v>
      </c>
      <c r="B126" s="18" t="s">
        <v>393</v>
      </c>
      <c r="C126" s="10"/>
      <c r="D126" s="14"/>
      <c r="E126" s="15"/>
      <c r="F126" s="16"/>
      <c r="G126" s="13"/>
      <c r="H126" s="16"/>
      <c r="I126" s="96"/>
    </row>
    <row r="127" spans="1:10" ht="15" customHeight="1">
      <c r="A127" s="85">
        <v>1</v>
      </c>
      <c r="B127" s="1" t="s">
        <v>476</v>
      </c>
      <c r="C127" s="10"/>
      <c r="D127" s="14" t="s">
        <v>477</v>
      </c>
      <c r="E127" s="15">
        <v>0</v>
      </c>
      <c r="F127" s="37" t="s">
        <v>425</v>
      </c>
      <c r="G127" s="13">
        <v>0</v>
      </c>
      <c r="H127" s="11"/>
      <c r="I127" s="111"/>
    </row>
    <row r="128" spans="1:10" ht="15" customHeight="1">
      <c r="A128" s="85"/>
      <c r="C128" s="10"/>
      <c r="D128" s="14" t="s">
        <v>661</v>
      </c>
      <c r="E128" s="15">
        <v>0</v>
      </c>
      <c r="F128" s="37" t="s">
        <v>425</v>
      </c>
      <c r="G128" s="13">
        <v>0</v>
      </c>
      <c r="H128" s="11"/>
      <c r="I128" s="112">
        <f>(E127*G127)+(E128*G128)</f>
        <v>0</v>
      </c>
      <c r="J128" s="31"/>
    </row>
    <row r="129" spans="1:10" ht="15" customHeight="1">
      <c r="A129" s="85">
        <v>2</v>
      </c>
      <c r="B129" s="1" t="s">
        <v>478</v>
      </c>
      <c r="C129" s="10"/>
      <c r="D129" s="14" t="s">
        <v>477</v>
      </c>
      <c r="E129" s="15">
        <v>0</v>
      </c>
      <c r="F129" s="37" t="s">
        <v>425</v>
      </c>
      <c r="G129" s="13">
        <v>0</v>
      </c>
      <c r="H129" s="11"/>
      <c r="I129" s="111"/>
    </row>
    <row r="130" spans="1:10" ht="15" customHeight="1">
      <c r="A130" s="85"/>
      <c r="C130" s="10"/>
      <c r="D130" s="14" t="s">
        <v>661</v>
      </c>
      <c r="E130" s="15">
        <v>0</v>
      </c>
      <c r="F130" s="37" t="s">
        <v>425</v>
      </c>
      <c r="G130" s="13">
        <v>0</v>
      </c>
      <c r="H130" s="11"/>
      <c r="I130" s="112">
        <f>(E129*G129)*C129+(E130*G130)*C129</f>
        <v>0</v>
      </c>
      <c r="J130" s="31"/>
    </row>
    <row r="131" spans="1:10" ht="15" customHeight="1">
      <c r="A131" s="85">
        <v>3</v>
      </c>
      <c r="B131" s="1" t="s">
        <v>468</v>
      </c>
      <c r="C131" s="10"/>
      <c r="D131" s="37" t="s">
        <v>469</v>
      </c>
      <c r="E131" s="15">
        <v>0</v>
      </c>
      <c r="F131" s="37" t="s">
        <v>425</v>
      </c>
      <c r="G131" s="13">
        <v>0</v>
      </c>
      <c r="H131" s="11"/>
      <c r="I131" s="97">
        <f>E131*G131</f>
        <v>0</v>
      </c>
    </row>
    <row r="132" spans="1:10" ht="15" customHeight="1">
      <c r="A132" s="85">
        <v>4</v>
      </c>
      <c r="B132" s="1" t="s">
        <v>479</v>
      </c>
      <c r="C132" s="10"/>
      <c r="D132" s="14" t="s">
        <v>477</v>
      </c>
      <c r="E132" s="15">
        <v>0</v>
      </c>
      <c r="F132" s="37" t="s">
        <v>425</v>
      </c>
      <c r="G132" s="13">
        <v>0</v>
      </c>
      <c r="H132" s="11"/>
      <c r="I132" s="111"/>
    </row>
    <row r="133" spans="1:10" ht="15" customHeight="1">
      <c r="A133" s="85"/>
      <c r="C133" s="10"/>
      <c r="D133" s="14" t="s">
        <v>661</v>
      </c>
      <c r="E133" s="15">
        <v>0</v>
      </c>
      <c r="F133" s="37" t="s">
        <v>425</v>
      </c>
      <c r="G133" s="13">
        <v>0</v>
      </c>
      <c r="H133" s="11"/>
      <c r="I133" s="112">
        <f>(E132*G132)+(E133*G133)</f>
        <v>0</v>
      </c>
      <c r="J133" s="31"/>
    </row>
    <row r="134" spans="1:10" ht="15" customHeight="1">
      <c r="A134" s="85">
        <v>4</v>
      </c>
      <c r="B134" s="1" t="s">
        <v>480</v>
      </c>
      <c r="C134" s="10"/>
      <c r="D134" s="14" t="s">
        <v>477</v>
      </c>
      <c r="E134" s="15">
        <v>0</v>
      </c>
      <c r="F134" s="37" t="s">
        <v>425</v>
      </c>
      <c r="G134" s="13">
        <v>0</v>
      </c>
      <c r="H134" s="11"/>
      <c r="I134" s="111"/>
    </row>
    <row r="135" spans="1:10" ht="15" customHeight="1">
      <c r="A135" s="85"/>
      <c r="C135" s="10"/>
      <c r="D135" s="14" t="s">
        <v>661</v>
      </c>
      <c r="E135" s="15">
        <v>0</v>
      </c>
      <c r="F135" s="37" t="s">
        <v>425</v>
      </c>
      <c r="G135" s="13">
        <v>0</v>
      </c>
      <c r="H135" s="11"/>
      <c r="I135" s="112">
        <f>(E134*G134)*C134+(E135*G135)*C134</f>
        <v>0</v>
      </c>
      <c r="J135" s="31"/>
    </row>
    <row r="136" spans="1:10" ht="15" customHeight="1">
      <c r="A136" s="85">
        <v>6</v>
      </c>
      <c r="B136" s="1" t="s">
        <v>468</v>
      </c>
      <c r="C136" s="10"/>
      <c r="D136" s="37" t="s">
        <v>469</v>
      </c>
      <c r="E136" s="15">
        <v>0</v>
      </c>
      <c r="F136" s="37" t="s">
        <v>425</v>
      </c>
      <c r="G136" s="13">
        <v>0</v>
      </c>
      <c r="H136" s="11"/>
      <c r="I136" s="113">
        <f>E136*G136</f>
        <v>0</v>
      </c>
    </row>
    <row r="137" spans="1:10" ht="15" customHeight="1">
      <c r="A137" s="85">
        <v>7</v>
      </c>
      <c r="B137" s="1" t="s">
        <v>481</v>
      </c>
      <c r="C137" s="10"/>
      <c r="D137" s="14"/>
      <c r="E137" s="15">
        <v>0</v>
      </c>
      <c r="F137" s="37" t="s">
        <v>425</v>
      </c>
      <c r="G137" s="13">
        <v>0</v>
      </c>
      <c r="H137" s="11"/>
      <c r="I137" s="97">
        <f>E137*G137</f>
        <v>0</v>
      </c>
      <c r="J137" s="31"/>
    </row>
    <row r="138" spans="1:10" ht="15" customHeight="1">
      <c r="A138" s="85">
        <v>8</v>
      </c>
      <c r="B138" s="1" t="s">
        <v>482</v>
      </c>
      <c r="C138" s="10"/>
      <c r="D138" s="14" t="s">
        <v>483</v>
      </c>
      <c r="E138" s="15">
        <v>0</v>
      </c>
      <c r="F138" s="37" t="s">
        <v>425</v>
      </c>
      <c r="G138" s="13">
        <v>0</v>
      </c>
      <c r="H138" s="11"/>
      <c r="I138" s="108"/>
    </row>
    <row r="139" spans="1:10" ht="15" customHeight="1">
      <c r="A139" s="85"/>
      <c r="C139" s="10"/>
      <c r="D139" s="14" t="s">
        <v>661</v>
      </c>
      <c r="E139" s="15">
        <v>0</v>
      </c>
      <c r="F139" s="37" t="s">
        <v>425</v>
      </c>
      <c r="G139" s="13">
        <v>0</v>
      </c>
      <c r="H139" s="11"/>
      <c r="I139" s="110">
        <f>(E138*G138)+(E139*G139)</f>
        <v>0</v>
      </c>
      <c r="J139" s="31"/>
    </row>
    <row r="140" spans="1:10" ht="15" customHeight="1">
      <c r="A140" s="85">
        <v>9</v>
      </c>
      <c r="B140" s="30" t="s">
        <v>484</v>
      </c>
      <c r="C140" s="10"/>
      <c r="D140" s="14"/>
      <c r="E140" s="15">
        <v>0</v>
      </c>
      <c r="F140" s="37" t="s">
        <v>425</v>
      </c>
      <c r="G140" s="13">
        <v>0</v>
      </c>
      <c r="H140" s="11"/>
      <c r="I140" s="97">
        <f>E140*G140*C140</f>
        <v>0</v>
      </c>
    </row>
    <row r="141" spans="1:10" ht="15" customHeight="1">
      <c r="A141" s="85">
        <v>10</v>
      </c>
      <c r="B141" s="1" t="s">
        <v>485</v>
      </c>
      <c r="C141" s="10"/>
      <c r="D141" s="37" t="s">
        <v>469</v>
      </c>
      <c r="E141" s="15">
        <v>0</v>
      </c>
      <c r="F141" s="37" t="s">
        <v>486</v>
      </c>
      <c r="G141" s="13">
        <v>0</v>
      </c>
      <c r="H141" s="11"/>
      <c r="I141" s="97">
        <f>E141*G141</f>
        <v>0</v>
      </c>
    </row>
    <row r="142" spans="1:10" ht="15" customHeight="1">
      <c r="A142" s="85">
        <v>11</v>
      </c>
      <c r="B142" s="1" t="s">
        <v>487</v>
      </c>
      <c r="C142" s="10"/>
      <c r="D142" s="14" t="s">
        <v>424</v>
      </c>
      <c r="E142" s="15">
        <v>0</v>
      </c>
      <c r="F142" s="37" t="s">
        <v>425</v>
      </c>
      <c r="G142" s="13">
        <v>0</v>
      </c>
      <c r="H142" s="11"/>
      <c r="I142" s="108"/>
      <c r="J142" s="31"/>
    </row>
    <row r="143" spans="1:10" ht="15" customHeight="1">
      <c r="A143" s="85"/>
      <c r="C143" s="10"/>
      <c r="D143" s="14" t="s">
        <v>661</v>
      </c>
      <c r="E143" s="15">
        <v>0</v>
      </c>
      <c r="F143" s="37" t="s">
        <v>425</v>
      </c>
      <c r="G143" s="13">
        <v>0</v>
      </c>
      <c r="H143" s="11"/>
      <c r="I143" s="110">
        <f>C142*(E142*G142+E143*G143)</f>
        <v>0</v>
      </c>
    </row>
    <row r="144" spans="1:10" ht="15" customHeight="1">
      <c r="A144" s="85">
        <v>12</v>
      </c>
      <c r="B144" s="30" t="s">
        <v>488</v>
      </c>
      <c r="C144" s="10"/>
      <c r="D144" s="14"/>
      <c r="E144" s="15">
        <v>0</v>
      </c>
      <c r="F144" s="37" t="s">
        <v>425</v>
      </c>
      <c r="G144" s="13">
        <v>0</v>
      </c>
      <c r="H144" s="11"/>
      <c r="I144" s="97">
        <f t="shared" ref="I144:I150" si="1">E144*G144*C144</f>
        <v>0</v>
      </c>
      <c r="J144" s="31"/>
    </row>
    <row r="145" spans="1:10" ht="15" customHeight="1">
      <c r="A145" s="85">
        <v>13</v>
      </c>
      <c r="B145" s="30" t="s">
        <v>489</v>
      </c>
      <c r="C145" s="10"/>
      <c r="D145" s="14"/>
      <c r="E145" s="15">
        <v>0</v>
      </c>
      <c r="F145" s="37" t="s">
        <v>425</v>
      </c>
      <c r="G145" s="13">
        <v>0</v>
      </c>
      <c r="H145" s="11"/>
      <c r="I145" s="97">
        <f t="shared" si="1"/>
        <v>0</v>
      </c>
    </row>
    <row r="146" spans="1:10" ht="15" customHeight="1">
      <c r="A146" s="85">
        <v>14</v>
      </c>
      <c r="B146" s="30" t="s">
        <v>490</v>
      </c>
      <c r="C146" s="10"/>
      <c r="D146" s="14"/>
      <c r="E146" s="15">
        <v>0</v>
      </c>
      <c r="F146" s="37" t="s">
        <v>425</v>
      </c>
      <c r="G146" s="13">
        <v>0</v>
      </c>
      <c r="H146" s="11"/>
      <c r="I146" s="113">
        <f t="shared" si="1"/>
        <v>0</v>
      </c>
    </row>
    <row r="147" spans="1:10" ht="15" customHeight="1">
      <c r="A147" s="85">
        <v>15</v>
      </c>
      <c r="B147" s="30" t="s">
        <v>491</v>
      </c>
      <c r="C147" s="10"/>
      <c r="D147" s="14"/>
      <c r="E147" s="15">
        <v>0</v>
      </c>
      <c r="F147" s="37" t="s">
        <v>425</v>
      </c>
      <c r="G147" s="13">
        <v>0</v>
      </c>
      <c r="H147" s="11"/>
      <c r="I147" s="113">
        <f t="shared" si="1"/>
        <v>0</v>
      </c>
    </row>
    <row r="148" spans="1:10" ht="15" customHeight="1">
      <c r="A148" s="85">
        <v>16</v>
      </c>
      <c r="B148" s="30" t="s">
        <v>492</v>
      </c>
      <c r="C148" s="10"/>
      <c r="D148" s="14"/>
      <c r="E148" s="15">
        <v>0</v>
      </c>
      <c r="F148" s="37" t="s">
        <v>425</v>
      </c>
      <c r="G148" s="13">
        <v>0</v>
      </c>
      <c r="H148" s="11"/>
      <c r="I148" s="113">
        <f t="shared" si="1"/>
        <v>0</v>
      </c>
      <c r="J148" s="31"/>
    </row>
    <row r="149" spans="1:10" ht="15" customHeight="1">
      <c r="A149" s="85">
        <v>17</v>
      </c>
      <c r="B149" s="30" t="s">
        <v>493</v>
      </c>
      <c r="C149" s="10"/>
      <c r="D149" s="14"/>
      <c r="E149" s="15">
        <v>0</v>
      </c>
      <c r="F149" s="37" t="s">
        <v>425</v>
      </c>
      <c r="G149" s="13">
        <v>0</v>
      </c>
      <c r="H149" s="11"/>
      <c r="I149" s="113">
        <f t="shared" si="1"/>
        <v>0</v>
      </c>
      <c r="J149" s="31"/>
    </row>
    <row r="150" spans="1:10" ht="15" customHeight="1">
      <c r="A150" s="85">
        <v>18</v>
      </c>
      <c r="B150" s="1" t="s">
        <v>472</v>
      </c>
      <c r="C150" s="10"/>
      <c r="D150" s="14" t="s">
        <v>473</v>
      </c>
      <c r="E150" s="15">
        <v>0</v>
      </c>
      <c r="F150" s="37" t="s">
        <v>425</v>
      </c>
      <c r="G150" s="13">
        <v>0</v>
      </c>
      <c r="H150" s="11"/>
      <c r="I150" s="113">
        <f t="shared" si="1"/>
        <v>0</v>
      </c>
      <c r="J150" s="31"/>
    </row>
    <row r="151" spans="1:10" ht="15" customHeight="1">
      <c r="A151" s="85">
        <v>19</v>
      </c>
      <c r="B151" s="1" t="s">
        <v>692</v>
      </c>
      <c r="C151" s="10"/>
      <c r="D151" s="337">
        <f>SUM(I128:I150)</f>
        <v>0</v>
      </c>
      <c r="E151" s="15" t="s">
        <v>406</v>
      </c>
      <c r="F151" s="37" t="s">
        <v>411</v>
      </c>
      <c r="G151" s="338"/>
      <c r="H151" s="16"/>
      <c r="I151" s="304">
        <f>D151*G151</f>
        <v>0</v>
      </c>
    </row>
    <row r="152" spans="1:10" ht="15" customHeight="1">
      <c r="A152" s="89"/>
      <c r="C152" s="122" t="s">
        <v>474</v>
      </c>
      <c r="D152" s="44"/>
      <c r="E152" s="15"/>
      <c r="F152" s="39"/>
      <c r="G152" s="13"/>
      <c r="H152" s="39"/>
      <c r="I152" s="90"/>
    </row>
    <row r="153" spans="1:10" ht="15" customHeight="1">
      <c r="A153" s="89" t="s">
        <v>408</v>
      </c>
      <c r="B153" s="66" t="s">
        <v>494</v>
      </c>
      <c r="C153" s="67"/>
      <c r="D153" s="68"/>
      <c r="E153" s="69"/>
      <c r="F153" s="70"/>
      <c r="G153" s="71"/>
      <c r="H153" s="70"/>
      <c r="I153" s="118">
        <f>SUM(I127:I152)</f>
        <v>0</v>
      </c>
    </row>
    <row r="154" spans="1:10" ht="15" customHeight="1">
      <c r="A154" s="94"/>
      <c r="B154" s="18"/>
      <c r="C154" s="211"/>
      <c r="D154" s="18"/>
      <c r="E154" s="15"/>
      <c r="F154" s="16"/>
      <c r="G154" s="13"/>
      <c r="H154" s="16"/>
      <c r="I154" s="123"/>
    </row>
    <row r="155" spans="1:10" ht="15" customHeight="1">
      <c r="A155" s="94">
        <v>9</v>
      </c>
      <c r="B155" s="18" t="s">
        <v>392</v>
      </c>
      <c r="C155" s="211"/>
      <c r="D155" s="18"/>
      <c r="E155" s="15"/>
      <c r="F155" s="16"/>
      <c r="G155" s="13"/>
      <c r="H155" s="16"/>
      <c r="I155" s="123"/>
    </row>
    <row r="156" spans="1:10" ht="15" customHeight="1">
      <c r="A156" s="85">
        <v>1</v>
      </c>
      <c r="B156" s="1" t="s">
        <v>495</v>
      </c>
      <c r="C156" s="10"/>
      <c r="D156" s="14"/>
      <c r="E156" s="15">
        <v>0</v>
      </c>
      <c r="F156" s="10" t="s">
        <v>496</v>
      </c>
      <c r="G156" s="13">
        <v>0</v>
      </c>
      <c r="H156" s="16"/>
      <c r="I156" s="97">
        <f>E156*G156</f>
        <v>0</v>
      </c>
      <c r="J156" s="31"/>
    </row>
    <row r="157" spans="1:10" ht="15" customHeight="1">
      <c r="A157" s="85">
        <v>2</v>
      </c>
      <c r="B157" s="1" t="s">
        <v>497</v>
      </c>
      <c r="C157" s="10"/>
      <c r="D157" s="14"/>
      <c r="E157" s="15"/>
      <c r="F157" s="10"/>
      <c r="G157" s="13"/>
      <c r="H157" s="16"/>
      <c r="I157" s="97">
        <f>I156*10%</f>
        <v>0</v>
      </c>
    </row>
    <row r="158" spans="1:10" ht="15" customHeight="1">
      <c r="A158" s="85">
        <v>3</v>
      </c>
      <c r="B158" s="1" t="s">
        <v>498</v>
      </c>
      <c r="C158" s="10"/>
      <c r="D158" s="37" t="s">
        <v>469</v>
      </c>
      <c r="E158" s="15">
        <v>0</v>
      </c>
      <c r="F158" s="10" t="s">
        <v>496</v>
      </c>
      <c r="G158" s="13">
        <v>0</v>
      </c>
      <c r="H158" s="39"/>
      <c r="I158" s="97">
        <f>E158*G158</f>
        <v>0</v>
      </c>
      <c r="J158" s="31"/>
    </row>
    <row r="159" spans="1:10" ht="15" customHeight="1">
      <c r="A159" s="85">
        <v>4</v>
      </c>
      <c r="B159" s="124" t="s">
        <v>499</v>
      </c>
      <c r="C159" s="21"/>
      <c r="D159" s="37" t="s">
        <v>469</v>
      </c>
      <c r="E159" s="336">
        <v>0</v>
      </c>
      <c r="F159" s="10" t="s">
        <v>496</v>
      </c>
      <c r="G159" s="13">
        <v>0</v>
      </c>
      <c r="H159" s="16"/>
      <c r="I159" s="97">
        <f>E159*G159</f>
        <v>0</v>
      </c>
    </row>
    <row r="160" spans="1:10" ht="15" customHeight="1">
      <c r="A160" s="85">
        <v>5</v>
      </c>
      <c r="B160" s="1" t="s">
        <v>500</v>
      </c>
      <c r="C160" s="10"/>
      <c r="D160" s="37" t="s">
        <v>469</v>
      </c>
      <c r="E160" s="15">
        <v>0</v>
      </c>
      <c r="F160" s="10" t="s">
        <v>496</v>
      </c>
      <c r="G160" s="13">
        <v>0</v>
      </c>
      <c r="H160" s="16"/>
      <c r="I160" s="97">
        <f>E160*G160</f>
        <v>0</v>
      </c>
    </row>
    <row r="161" spans="1:9" ht="15" customHeight="1">
      <c r="A161" s="85">
        <v>6</v>
      </c>
      <c r="B161" s="1" t="s">
        <v>501</v>
      </c>
      <c r="C161" s="10"/>
      <c r="D161" s="37" t="s">
        <v>469</v>
      </c>
      <c r="E161" s="15">
        <v>0</v>
      </c>
      <c r="F161" s="10" t="s">
        <v>496</v>
      </c>
      <c r="G161" s="13">
        <v>0</v>
      </c>
      <c r="H161" s="16"/>
      <c r="I161" s="97">
        <f>E161*G161</f>
        <v>0</v>
      </c>
    </row>
    <row r="162" spans="1:9" ht="15" customHeight="1">
      <c r="A162" s="85">
        <v>7</v>
      </c>
      <c r="B162" s="1" t="s">
        <v>502</v>
      </c>
      <c r="C162" s="10"/>
      <c r="D162" s="37"/>
      <c r="E162" s="15" t="s">
        <v>434</v>
      </c>
      <c r="F162" s="10"/>
      <c r="G162" s="13"/>
      <c r="H162" s="16"/>
      <c r="I162" s="97">
        <v>0</v>
      </c>
    </row>
    <row r="163" spans="1:9" ht="15" customHeight="1">
      <c r="A163" s="85">
        <v>8</v>
      </c>
      <c r="B163" s="1" t="s">
        <v>503</v>
      </c>
      <c r="C163" s="10"/>
      <c r="D163" s="14"/>
      <c r="E163" s="15">
        <v>0</v>
      </c>
      <c r="F163" s="37" t="s">
        <v>425</v>
      </c>
      <c r="G163" s="13">
        <v>0</v>
      </c>
      <c r="H163" s="16"/>
      <c r="I163" s="97">
        <f>E163*G163</f>
        <v>0</v>
      </c>
    </row>
    <row r="164" spans="1:9" ht="15" customHeight="1">
      <c r="A164" s="85">
        <v>9</v>
      </c>
      <c r="B164" s="1" t="s">
        <v>504</v>
      </c>
      <c r="C164" s="10"/>
      <c r="D164" s="14"/>
      <c r="E164" s="15">
        <v>0</v>
      </c>
      <c r="F164" s="37" t="s">
        <v>425</v>
      </c>
      <c r="G164" s="13">
        <v>0</v>
      </c>
      <c r="H164" s="16"/>
      <c r="I164" s="97">
        <f>E164*G164</f>
        <v>0</v>
      </c>
    </row>
    <row r="165" spans="1:9" ht="15" customHeight="1">
      <c r="A165" s="85">
        <v>10</v>
      </c>
      <c r="B165" s="1" t="s">
        <v>692</v>
      </c>
      <c r="C165" s="10"/>
      <c r="D165" s="337">
        <v>0</v>
      </c>
      <c r="E165" s="15" t="s">
        <v>406</v>
      </c>
      <c r="F165" s="37" t="s">
        <v>411</v>
      </c>
      <c r="G165" s="338"/>
      <c r="H165" s="16"/>
      <c r="I165" s="304">
        <f>D165*G165</f>
        <v>0</v>
      </c>
    </row>
    <row r="166" spans="1:9" ht="15" customHeight="1">
      <c r="A166" s="91"/>
      <c r="C166" s="10"/>
      <c r="D166" s="38"/>
      <c r="E166" s="15"/>
      <c r="F166" s="39"/>
      <c r="G166" s="39"/>
      <c r="H166" s="39"/>
      <c r="I166" s="90"/>
    </row>
    <row r="167" spans="1:9" ht="15" customHeight="1">
      <c r="A167" s="91"/>
      <c r="B167" s="75" t="s">
        <v>505</v>
      </c>
      <c r="C167" s="67"/>
      <c r="D167" s="68"/>
      <c r="E167" s="69"/>
      <c r="F167" s="70"/>
      <c r="G167" s="71"/>
      <c r="H167" s="70"/>
      <c r="I167" s="118">
        <f>SUM(I156:I166)</f>
        <v>0</v>
      </c>
    </row>
    <row r="168" spans="1:9" ht="15" customHeight="1">
      <c r="A168" s="91"/>
      <c r="B168" s="29"/>
      <c r="C168" s="10"/>
      <c r="D168" s="14"/>
      <c r="E168" s="15"/>
      <c r="F168" s="16"/>
      <c r="G168" s="13"/>
      <c r="H168" s="16"/>
      <c r="I168" s="125"/>
    </row>
    <row r="169" spans="1:9" ht="15" customHeight="1">
      <c r="A169" s="126">
        <v>10</v>
      </c>
      <c r="B169" s="29" t="s">
        <v>391</v>
      </c>
      <c r="C169" s="10"/>
      <c r="D169" s="14"/>
      <c r="E169" s="15"/>
      <c r="F169" s="16"/>
      <c r="G169" s="13"/>
      <c r="H169" s="16"/>
      <c r="I169" s="102"/>
    </row>
    <row r="170" spans="1:9" ht="15" customHeight="1">
      <c r="A170" s="85">
        <v>1</v>
      </c>
      <c r="B170" s="127" t="s">
        <v>506</v>
      </c>
      <c r="C170" s="46"/>
      <c r="D170" s="37"/>
      <c r="E170" s="15" t="s">
        <v>434</v>
      </c>
      <c r="F170" s="44"/>
      <c r="G170" s="13"/>
      <c r="H170" s="43"/>
      <c r="I170" s="107">
        <v>0</v>
      </c>
    </row>
    <row r="171" spans="1:9" ht="15" customHeight="1">
      <c r="A171" s="85">
        <v>2</v>
      </c>
      <c r="B171" s="17" t="s">
        <v>507</v>
      </c>
      <c r="C171" s="46"/>
      <c r="D171" s="335">
        <v>0</v>
      </c>
      <c r="E171" s="15" t="s">
        <v>508</v>
      </c>
      <c r="F171" s="13">
        <v>0</v>
      </c>
      <c r="G171" s="13"/>
      <c r="H171" s="43"/>
      <c r="I171" s="113">
        <f>D171*F171</f>
        <v>0</v>
      </c>
    </row>
    <row r="172" spans="1:9" ht="15" customHeight="1">
      <c r="A172" s="85">
        <v>3</v>
      </c>
      <c r="B172" s="17" t="s">
        <v>509</v>
      </c>
      <c r="C172" s="46"/>
      <c r="D172" s="335">
        <v>0</v>
      </c>
      <c r="E172" s="15" t="s">
        <v>508</v>
      </c>
      <c r="F172" s="13">
        <v>0</v>
      </c>
      <c r="G172" s="13"/>
      <c r="H172" s="43"/>
      <c r="I172" s="113">
        <f>D172*F172</f>
        <v>0</v>
      </c>
    </row>
    <row r="173" spans="1:9" ht="15" customHeight="1">
      <c r="A173" s="85">
        <v>4</v>
      </c>
      <c r="B173" s="17" t="s">
        <v>510</v>
      </c>
      <c r="C173" s="46"/>
      <c r="D173" s="37"/>
      <c r="E173" s="15"/>
      <c r="F173" s="88"/>
      <c r="G173" s="13"/>
      <c r="H173" s="43"/>
      <c r="I173" s="113">
        <v>0</v>
      </c>
    </row>
    <row r="174" spans="1:9" ht="15" customHeight="1">
      <c r="A174" s="85">
        <v>5</v>
      </c>
      <c r="B174" s="17" t="s">
        <v>511</v>
      </c>
      <c r="C174" s="46"/>
      <c r="D174" s="37"/>
      <c r="E174" s="15"/>
      <c r="F174" s="88"/>
      <c r="G174" s="13"/>
      <c r="H174" s="43"/>
      <c r="I174" s="113">
        <v>0</v>
      </c>
    </row>
    <row r="175" spans="1:9" ht="15" customHeight="1">
      <c r="A175" s="85">
        <v>6</v>
      </c>
      <c r="B175" s="17" t="s">
        <v>512</v>
      </c>
      <c r="C175" s="46"/>
      <c r="D175" s="37"/>
      <c r="E175" s="15"/>
      <c r="F175" s="88"/>
      <c r="G175" s="13"/>
      <c r="H175" s="43"/>
      <c r="I175" s="113">
        <v>0</v>
      </c>
    </row>
    <row r="176" spans="1:9" ht="15" customHeight="1">
      <c r="A176" s="85">
        <v>7</v>
      </c>
      <c r="B176" s="17" t="s">
        <v>513</v>
      </c>
      <c r="C176" s="46"/>
      <c r="D176" s="37"/>
      <c r="E176" s="15"/>
      <c r="F176" s="88"/>
      <c r="G176" s="13"/>
      <c r="H176" s="43"/>
      <c r="I176" s="113">
        <v>0</v>
      </c>
    </row>
    <row r="177" spans="1:9" ht="15" customHeight="1">
      <c r="A177" s="85">
        <v>8</v>
      </c>
      <c r="B177" s="17" t="s">
        <v>514</v>
      </c>
      <c r="C177" s="46"/>
      <c r="D177" s="37">
        <v>0</v>
      </c>
      <c r="E177" s="15" t="s">
        <v>508</v>
      </c>
      <c r="F177" s="13">
        <v>0</v>
      </c>
      <c r="G177" s="13"/>
      <c r="H177" s="43"/>
      <c r="I177" s="113">
        <f>D177*F177</f>
        <v>0</v>
      </c>
    </row>
    <row r="178" spans="1:9" ht="15" customHeight="1">
      <c r="A178" s="128"/>
      <c r="B178" s="17"/>
      <c r="C178" s="46"/>
      <c r="D178" s="44"/>
      <c r="E178" s="15"/>
      <c r="F178" s="45"/>
      <c r="G178" s="13"/>
      <c r="H178" s="45"/>
      <c r="I178" s="90"/>
    </row>
    <row r="179" spans="1:9" ht="15" customHeight="1">
      <c r="A179" s="128" t="s">
        <v>408</v>
      </c>
      <c r="B179" s="75" t="s">
        <v>515</v>
      </c>
      <c r="C179" s="76"/>
      <c r="D179" s="73"/>
      <c r="E179" s="69"/>
      <c r="F179" s="74"/>
      <c r="G179" s="71"/>
      <c r="H179" s="74"/>
      <c r="I179" s="118">
        <f>SUM(I170:I178)</f>
        <v>0</v>
      </c>
    </row>
    <row r="180" spans="1:9" ht="15" customHeight="1">
      <c r="A180" s="128"/>
      <c r="B180" s="29"/>
      <c r="C180" s="46"/>
      <c r="D180" s="44"/>
      <c r="E180" s="15"/>
      <c r="F180" s="45"/>
      <c r="G180" s="13"/>
      <c r="H180" s="45"/>
      <c r="I180" s="90"/>
    </row>
    <row r="181" spans="1:9" ht="15" customHeight="1">
      <c r="A181" s="129">
        <v>11</v>
      </c>
      <c r="B181" s="29" t="s">
        <v>390</v>
      </c>
      <c r="C181" s="46"/>
      <c r="D181" s="44"/>
      <c r="E181" s="44"/>
      <c r="F181" s="44"/>
      <c r="G181" s="44"/>
      <c r="H181" s="45"/>
      <c r="I181" s="90"/>
    </row>
    <row r="182" spans="1:9" ht="15" customHeight="1">
      <c r="A182" s="85">
        <v>1</v>
      </c>
      <c r="B182" s="17" t="s">
        <v>516</v>
      </c>
      <c r="C182" s="46"/>
      <c r="D182" s="44"/>
      <c r="E182" s="44"/>
      <c r="F182" s="44"/>
      <c r="G182" s="44"/>
      <c r="H182" s="45"/>
      <c r="I182" s="113">
        <v>0</v>
      </c>
    </row>
    <row r="183" spans="1:9" ht="15" customHeight="1">
      <c r="A183" s="85">
        <v>2</v>
      </c>
      <c r="B183" s="17" t="s">
        <v>517</v>
      </c>
      <c r="C183" s="46"/>
      <c r="D183" s="44"/>
      <c r="E183" s="44"/>
      <c r="F183" s="44"/>
      <c r="G183" s="44"/>
      <c r="H183" s="45"/>
      <c r="I183" s="113">
        <v>0</v>
      </c>
    </row>
    <row r="184" spans="1:9" ht="15" customHeight="1">
      <c r="A184" s="85">
        <v>3</v>
      </c>
      <c r="B184" s="17" t="s">
        <v>518</v>
      </c>
      <c r="C184" s="46"/>
      <c r="D184" s="44"/>
      <c r="E184" s="44"/>
      <c r="F184" s="44"/>
      <c r="G184" s="44"/>
      <c r="H184" s="45"/>
      <c r="I184" s="113">
        <v>0</v>
      </c>
    </row>
    <row r="185" spans="1:9" ht="15" customHeight="1">
      <c r="A185" s="85">
        <v>4</v>
      </c>
      <c r="B185" s="17" t="s">
        <v>519</v>
      </c>
      <c r="C185" s="46"/>
      <c r="D185" s="44"/>
      <c r="E185" s="44"/>
      <c r="F185" s="44"/>
      <c r="G185" s="44"/>
      <c r="H185" s="45"/>
      <c r="I185" s="113">
        <v>0</v>
      </c>
    </row>
    <row r="186" spans="1:9" ht="15" customHeight="1">
      <c r="A186" s="85">
        <v>5</v>
      </c>
      <c r="B186" s="17" t="s">
        <v>520</v>
      </c>
      <c r="C186" s="46"/>
      <c r="D186" s="44"/>
      <c r="E186" s="44"/>
      <c r="F186" s="44"/>
      <c r="G186" s="44"/>
      <c r="H186" s="45"/>
      <c r="I186" s="113">
        <v>0</v>
      </c>
    </row>
    <row r="187" spans="1:9" ht="15" customHeight="1">
      <c r="A187" s="85">
        <v>6</v>
      </c>
      <c r="B187" s="17" t="s">
        <v>521</v>
      </c>
      <c r="C187" s="46"/>
      <c r="D187" s="44"/>
      <c r="E187" s="44"/>
      <c r="F187" s="44"/>
      <c r="G187" s="44"/>
      <c r="H187" s="45"/>
      <c r="I187" s="113">
        <v>0</v>
      </c>
    </row>
    <row r="188" spans="1:9" ht="15" customHeight="1">
      <c r="A188" s="85">
        <v>7</v>
      </c>
      <c r="B188" s="17" t="s">
        <v>522</v>
      </c>
      <c r="C188" s="46"/>
      <c r="D188" s="44"/>
      <c r="E188" s="44"/>
      <c r="F188" s="44"/>
      <c r="G188" s="44"/>
      <c r="H188" s="45"/>
      <c r="I188" s="113">
        <v>0</v>
      </c>
    </row>
    <row r="189" spans="1:9" ht="15" customHeight="1">
      <c r="A189" s="85">
        <v>8</v>
      </c>
      <c r="B189" s="17" t="s">
        <v>523</v>
      </c>
      <c r="C189" s="46"/>
      <c r="D189" s="44"/>
      <c r="E189" s="44"/>
      <c r="F189" s="44"/>
      <c r="G189" s="44"/>
      <c r="H189" s="45"/>
      <c r="I189" s="113">
        <v>0</v>
      </c>
    </row>
    <row r="190" spans="1:9" ht="15" customHeight="1">
      <c r="A190" s="85">
        <v>9</v>
      </c>
      <c r="B190" s="17" t="s">
        <v>524</v>
      </c>
      <c r="C190" s="46"/>
      <c r="D190" s="44"/>
      <c r="E190" s="44"/>
      <c r="F190" s="44"/>
      <c r="G190" s="44"/>
      <c r="H190" s="45"/>
      <c r="I190" s="113">
        <v>0</v>
      </c>
    </row>
    <row r="191" spans="1:9" ht="15" customHeight="1">
      <c r="A191" s="85">
        <v>10</v>
      </c>
      <c r="B191" s="17" t="s">
        <v>525</v>
      </c>
      <c r="C191" s="46"/>
      <c r="D191" s="44"/>
      <c r="E191" s="44"/>
      <c r="F191" s="44"/>
      <c r="G191" s="44"/>
      <c r="H191" s="45"/>
      <c r="I191" s="113">
        <v>0</v>
      </c>
    </row>
    <row r="192" spans="1:9" ht="15" customHeight="1">
      <c r="A192" s="85">
        <v>11</v>
      </c>
      <c r="B192" s="17" t="s">
        <v>526</v>
      </c>
      <c r="C192" s="46"/>
      <c r="D192" s="44"/>
      <c r="E192" s="44"/>
      <c r="F192" s="44"/>
      <c r="G192" s="44"/>
      <c r="H192" s="45"/>
      <c r="I192" s="113">
        <v>0</v>
      </c>
    </row>
    <row r="193" spans="1:9" ht="15" customHeight="1">
      <c r="A193" s="85">
        <v>12</v>
      </c>
      <c r="B193" s="17" t="s">
        <v>527</v>
      </c>
      <c r="C193" s="46"/>
      <c r="D193" s="44"/>
      <c r="E193" s="44"/>
      <c r="F193" s="44"/>
      <c r="G193" s="44"/>
      <c r="H193" s="45"/>
      <c r="I193" s="113">
        <v>0</v>
      </c>
    </row>
    <row r="194" spans="1:9" ht="15" customHeight="1">
      <c r="A194" s="85">
        <v>13</v>
      </c>
      <c r="B194" s="17" t="s">
        <v>528</v>
      </c>
      <c r="C194" s="46"/>
      <c r="D194" s="44"/>
      <c r="E194" s="15"/>
      <c r="F194" s="46" t="s">
        <v>425</v>
      </c>
      <c r="G194" s="13">
        <v>0</v>
      </c>
      <c r="H194" s="43"/>
      <c r="I194" s="113">
        <v>0</v>
      </c>
    </row>
    <row r="195" spans="1:9" ht="15" customHeight="1">
      <c r="A195" s="128"/>
      <c r="B195" s="17"/>
      <c r="C195" s="46"/>
      <c r="D195" s="44"/>
      <c r="E195" s="15"/>
      <c r="F195" s="45"/>
      <c r="G195" s="13"/>
      <c r="H195" s="45"/>
      <c r="I195" s="90"/>
    </row>
    <row r="196" spans="1:9" ht="15" customHeight="1">
      <c r="A196" s="128" t="s">
        <v>408</v>
      </c>
      <c r="B196" s="75" t="s">
        <v>529</v>
      </c>
      <c r="C196" s="76"/>
      <c r="D196" s="73"/>
      <c r="E196" s="69"/>
      <c r="F196" s="74"/>
      <c r="G196" s="71"/>
      <c r="H196" s="74"/>
      <c r="I196" s="118">
        <f>SUM(I182:I195)</f>
        <v>0</v>
      </c>
    </row>
    <row r="197" spans="1:9" ht="15" customHeight="1">
      <c r="A197" s="128"/>
      <c r="B197" s="17"/>
      <c r="C197" s="46"/>
      <c r="D197" s="44"/>
      <c r="E197" s="15"/>
      <c r="F197" s="45"/>
      <c r="G197" s="13"/>
      <c r="H197" s="45"/>
      <c r="I197" s="90"/>
    </row>
    <row r="198" spans="1:9" ht="15" customHeight="1">
      <c r="A198" s="129">
        <v>12</v>
      </c>
      <c r="B198" s="29" t="s">
        <v>389</v>
      </c>
      <c r="C198" s="46"/>
      <c r="D198" s="44"/>
      <c r="E198" s="15"/>
      <c r="F198" s="45"/>
      <c r="G198" s="13"/>
      <c r="H198" s="45"/>
      <c r="I198" s="90"/>
    </row>
    <row r="199" spans="1:9" ht="15" customHeight="1">
      <c r="A199" s="85">
        <v>1</v>
      </c>
      <c r="B199" s="17" t="s">
        <v>530</v>
      </c>
      <c r="C199" s="46"/>
      <c r="D199" s="44"/>
      <c r="E199" s="15"/>
      <c r="F199" s="46" t="s">
        <v>425</v>
      </c>
      <c r="G199" s="13"/>
      <c r="H199" s="43"/>
      <c r="I199" s="113">
        <f>E199*G199</f>
        <v>0</v>
      </c>
    </row>
    <row r="200" spans="1:9" ht="15" customHeight="1">
      <c r="A200" s="128"/>
      <c r="B200" s="17"/>
      <c r="C200" s="46"/>
      <c r="D200" s="44"/>
      <c r="E200" s="15"/>
      <c r="F200" s="45"/>
      <c r="G200" s="13"/>
      <c r="H200" s="45"/>
      <c r="I200" s="90"/>
    </row>
    <row r="201" spans="1:9" ht="15" customHeight="1">
      <c r="A201" s="128" t="s">
        <v>408</v>
      </c>
      <c r="B201" s="75" t="s">
        <v>531</v>
      </c>
      <c r="C201" s="76"/>
      <c r="D201" s="73"/>
      <c r="E201" s="69"/>
      <c r="F201" s="74"/>
      <c r="G201" s="71"/>
      <c r="H201" s="74"/>
      <c r="I201" s="118">
        <f>SUM(I199:I199)</f>
        <v>0</v>
      </c>
    </row>
    <row r="202" spans="1:9" ht="15" customHeight="1">
      <c r="A202" s="128" t="s">
        <v>408</v>
      </c>
      <c r="B202" s="17"/>
      <c r="C202" s="46"/>
      <c r="D202" s="44"/>
      <c r="E202" s="15"/>
      <c r="F202" s="45"/>
      <c r="G202" s="13"/>
      <c r="H202" s="45"/>
      <c r="I202" s="90"/>
    </row>
    <row r="203" spans="1:9" ht="15" customHeight="1">
      <c r="A203" s="129">
        <v>13</v>
      </c>
      <c r="B203" s="29" t="s">
        <v>388</v>
      </c>
      <c r="C203" s="46"/>
      <c r="D203" s="44"/>
      <c r="E203" s="44"/>
      <c r="F203" s="44"/>
      <c r="G203" s="44"/>
      <c r="H203" s="45"/>
      <c r="I203" s="90"/>
    </row>
    <row r="204" spans="1:9" ht="15" customHeight="1">
      <c r="A204" s="85">
        <v>1</v>
      </c>
      <c r="B204" s="17" t="s">
        <v>532</v>
      </c>
      <c r="C204" s="46"/>
      <c r="D204" s="44"/>
      <c r="E204" s="44"/>
      <c r="F204" s="44"/>
      <c r="G204" s="44"/>
      <c r="H204" s="43"/>
      <c r="I204" s="113">
        <v>0</v>
      </c>
    </row>
    <row r="205" spans="1:9" ht="15" customHeight="1">
      <c r="A205" s="85">
        <v>2</v>
      </c>
      <c r="B205" s="17" t="s">
        <v>533</v>
      </c>
      <c r="C205" s="46"/>
      <c r="D205" s="44"/>
      <c r="E205" s="44"/>
      <c r="F205" s="44"/>
      <c r="G205" s="44"/>
      <c r="H205" s="43"/>
      <c r="I205" s="113">
        <v>0</v>
      </c>
    </row>
    <row r="206" spans="1:9" ht="15" customHeight="1">
      <c r="A206" s="85">
        <v>3</v>
      </c>
      <c r="B206" s="17" t="s">
        <v>534</v>
      </c>
      <c r="C206" s="46"/>
      <c r="D206" s="44"/>
      <c r="E206" s="44"/>
      <c r="F206" s="44"/>
      <c r="G206" s="44"/>
      <c r="H206" s="43"/>
      <c r="I206" s="113">
        <v>0</v>
      </c>
    </row>
    <row r="207" spans="1:9" ht="15" customHeight="1">
      <c r="A207" s="85">
        <v>4</v>
      </c>
      <c r="B207" s="17" t="s">
        <v>535</v>
      </c>
      <c r="C207" s="46"/>
      <c r="D207" s="44"/>
      <c r="E207" s="44"/>
      <c r="F207" s="44"/>
      <c r="G207" s="44"/>
      <c r="H207" s="43"/>
      <c r="I207" s="113">
        <v>0</v>
      </c>
    </row>
    <row r="208" spans="1:9" ht="15" customHeight="1">
      <c r="A208" s="85">
        <v>5</v>
      </c>
      <c r="B208" s="17" t="s">
        <v>513</v>
      </c>
      <c r="C208" s="46"/>
      <c r="D208" s="44"/>
      <c r="E208" s="44"/>
      <c r="F208" s="44"/>
      <c r="G208" s="44"/>
      <c r="H208" s="43"/>
      <c r="I208" s="113">
        <v>0</v>
      </c>
    </row>
    <row r="209" spans="1:9" ht="15" customHeight="1">
      <c r="A209" s="128"/>
      <c r="B209" s="17"/>
      <c r="C209" s="46"/>
      <c r="D209" s="44"/>
      <c r="E209" s="44"/>
      <c r="F209" s="44"/>
      <c r="G209" s="44"/>
      <c r="H209" s="45"/>
      <c r="I209" s="90"/>
    </row>
    <row r="210" spans="1:9" ht="15" customHeight="1">
      <c r="A210" s="128" t="s">
        <v>408</v>
      </c>
      <c r="B210" s="75" t="s">
        <v>536</v>
      </c>
      <c r="C210" s="76"/>
      <c r="D210" s="73"/>
      <c r="E210" s="69"/>
      <c r="F210" s="74"/>
      <c r="G210" s="71"/>
      <c r="H210" s="74"/>
      <c r="I210" s="118">
        <f>SUM(I204:I209)</f>
        <v>0</v>
      </c>
    </row>
    <row r="211" spans="1:9" ht="15" customHeight="1">
      <c r="A211" s="128"/>
      <c r="B211" s="29"/>
      <c r="C211" s="46"/>
      <c r="D211" s="44"/>
      <c r="E211" s="15"/>
      <c r="F211" s="45"/>
      <c r="G211" s="13"/>
      <c r="H211" s="45"/>
      <c r="I211" s="96"/>
    </row>
    <row r="212" spans="1:9" ht="15" customHeight="1">
      <c r="A212" s="129">
        <v>14</v>
      </c>
      <c r="B212" s="29" t="s">
        <v>387</v>
      </c>
      <c r="C212" s="46"/>
      <c r="D212" s="44"/>
      <c r="E212" s="15"/>
      <c r="F212" s="45"/>
      <c r="G212" s="13"/>
      <c r="H212" s="45"/>
      <c r="I212" s="96"/>
    </row>
    <row r="213" spans="1:9" ht="15" customHeight="1">
      <c r="A213" s="85">
        <v>1</v>
      </c>
      <c r="B213" s="127" t="s">
        <v>537</v>
      </c>
      <c r="C213" s="46"/>
      <c r="D213" s="44"/>
      <c r="E213" s="15">
        <v>0</v>
      </c>
      <c r="F213" s="46" t="s">
        <v>425</v>
      </c>
      <c r="G213" s="13">
        <v>0</v>
      </c>
      <c r="H213" s="43"/>
      <c r="I213" s="107">
        <f>E213*G213</f>
        <v>0</v>
      </c>
    </row>
    <row r="214" spans="1:9" ht="15" customHeight="1">
      <c r="A214" s="85">
        <v>2</v>
      </c>
      <c r="B214" s="17" t="s">
        <v>538</v>
      </c>
      <c r="C214" s="46"/>
      <c r="D214" s="44"/>
      <c r="E214" s="15">
        <v>0</v>
      </c>
      <c r="F214" s="46" t="s">
        <v>425</v>
      </c>
      <c r="G214" s="13">
        <v>0</v>
      </c>
      <c r="H214" s="43"/>
      <c r="I214" s="107">
        <f>E214*G214</f>
        <v>0</v>
      </c>
    </row>
    <row r="215" spans="1:9" ht="15" customHeight="1">
      <c r="A215" s="85">
        <v>3</v>
      </c>
      <c r="B215" s="17" t="s">
        <v>539</v>
      </c>
      <c r="C215" s="46"/>
      <c r="D215" s="44"/>
      <c r="E215" s="15">
        <v>0</v>
      </c>
      <c r="F215" s="46" t="s">
        <v>425</v>
      </c>
      <c r="G215" s="13">
        <v>0</v>
      </c>
      <c r="H215" s="43"/>
      <c r="I215" s="107">
        <f>E215*G215</f>
        <v>0</v>
      </c>
    </row>
    <row r="216" spans="1:9" ht="15" customHeight="1">
      <c r="A216" s="85">
        <v>4</v>
      </c>
      <c r="B216" s="17" t="s">
        <v>540</v>
      </c>
      <c r="C216" s="46"/>
      <c r="D216" s="44"/>
      <c r="E216" s="15">
        <v>0</v>
      </c>
      <c r="F216" s="46" t="s">
        <v>425</v>
      </c>
      <c r="G216" s="13">
        <v>0</v>
      </c>
      <c r="H216" s="43"/>
      <c r="I216" s="107">
        <f>E216*G216</f>
        <v>0</v>
      </c>
    </row>
    <row r="217" spans="1:9" ht="15" customHeight="1">
      <c r="A217" s="85">
        <v>5</v>
      </c>
      <c r="B217" s="17" t="s">
        <v>541</v>
      </c>
      <c r="C217" s="46"/>
      <c r="D217" s="44"/>
      <c r="E217" s="15"/>
      <c r="F217" s="45"/>
      <c r="G217" s="13"/>
      <c r="H217" s="43"/>
      <c r="I217" s="107">
        <v>0</v>
      </c>
    </row>
    <row r="218" spans="1:9" ht="15" customHeight="1">
      <c r="A218" s="85">
        <v>6</v>
      </c>
      <c r="B218" s="17" t="s">
        <v>542</v>
      </c>
      <c r="C218" s="46"/>
      <c r="D218" s="44"/>
      <c r="E218" s="15">
        <v>0</v>
      </c>
      <c r="F218" s="46" t="s">
        <v>425</v>
      </c>
      <c r="G218" s="13">
        <v>0</v>
      </c>
      <c r="H218" s="43"/>
      <c r="I218" s="107">
        <f>E218*G218</f>
        <v>0</v>
      </c>
    </row>
    <row r="219" spans="1:9" ht="15" customHeight="1">
      <c r="A219" s="85">
        <v>7</v>
      </c>
      <c r="B219" s="17" t="s">
        <v>543</v>
      </c>
      <c r="C219" s="46"/>
      <c r="D219" s="44"/>
      <c r="E219" s="15">
        <v>0</v>
      </c>
      <c r="F219" s="46" t="s">
        <v>425</v>
      </c>
      <c r="G219" s="13">
        <v>0</v>
      </c>
      <c r="H219" s="43"/>
      <c r="I219" s="107">
        <f>E219*G219</f>
        <v>0</v>
      </c>
    </row>
    <row r="220" spans="1:9" ht="15" customHeight="1">
      <c r="A220" s="85">
        <v>8</v>
      </c>
      <c r="B220" s="17" t="s">
        <v>544</v>
      </c>
      <c r="C220" s="46"/>
      <c r="E220" s="1"/>
      <c r="G220" s="1"/>
      <c r="H220" s="43"/>
      <c r="I220" s="97">
        <v>0</v>
      </c>
    </row>
    <row r="221" spans="1:9" ht="15" customHeight="1">
      <c r="A221" s="85">
        <v>9</v>
      </c>
      <c r="B221" s="17" t="s">
        <v>545</v>
      </c>
      <c r="C221" s="46"/>
      <c r="E221" s="1"/>
      <c r="G221" s="1"/>
      <c r="H221" s="43"/>
      <c r="I221" s="97">
        <v>0</v>
      </c>
    </row>
    <row r="222" spans="1:9" ht="15" customHeight="1">
      <c r="A222" s="85">
        <v>10</v>
      </c>
      <c r="B222" s="17" t="s">
        <v>546</v>
      </c>
      <c r="C222" s="37">
        <v>0</v>
      </c>
      <c r="D222" s="44"/>
      <c r="E222" s="15">
        <v>0</v>
      </c>
      <c r="F222" s="45"/>
      <c r="G222" s="13">
        <v>0</v>
      </c>
      <c r="H222" s="43"/>
      <c r="I222" s="97">
        <f>C222*E222*G222</f>
        <v>0</v>
      </c>
    </row>
    <row r="223" spans="1:9" ht="15" customHeight="1">
      <c r="A223" s="85">
        <v>11</v>
      </c>
      <c r="B223" s="17" t="s">
        <v>547</v>
      </c>
      <c r="C223" s="37">
        <v>0</v>
      </c>
      <c r="D223" s="44"/>
      <c r="E223" s="15">
        <v>0</v>
      </c>
      <c r="F223" s="45"/>
      <c r="G223" s="13">
        <v>0</v>
      </c>
      <c r="H223" s="43"/>
      <c r="I223" s="97">
        <f>C223*E223*G223</f>
        <v>0</v>
      </c>
    </row>
    <row r="224" spans="1:9" ht="15" customHeight="1">
      <c r="A224" s="85">
        <v>12</v>
      </c>
      <c r="B224" s="17" t="s">
        <v>548</v>
      </c>
      <c r="C224" s="37">
        <v>0</v>
      </c>
      <c r="D224" s="44"/>
      <c r="E224" s="15">
        <v>0</v>
      </c>
      <c r="F224" s="45"/>
      <c r="G224" s="13">
        <v>0</v>
      </c>
      <c r="H224" s="43"/>
      <c r="I224" s="97">
        <f>C224*E224*G224</f>
        <v>0</v>
      </c>
    </row>
    <row r="225" spans="1:13" ht="15" customHeight="1">
      <c r="A225" s="85">
        <v>13</v>
      </c>
      <c r="B225" s="17" t="s">
        <v>549</v>
      </c>
      <c r="C225" s="46"/>
      <c r="E225" s="1"/>
      <c r="G225" s="1"/>
      <c r="H225" s="43"/>
      <c r="I225" s="97">
        <v>0</v>
      </c>
    </row>
    <row r="226" spans="1:13" ht="15" customHeight="1">
      <c r="A226" s="85">
        <v>14</v>
      </c>
      <c r="B226" s="17" t="s">
        <v>550</v>
      </c>
      <c r="C226" s="46"/>
      <c r="E226" s="1"/>
      <c r="G226" s="1"/>
      <c r="H226" s="43"/>
      <c r="I226" s="113">
        <v>0</v>
      </c>
    </row>
    <row r="227" spans="1:13" ht="15" customHeight="1">
      <c r="A227" s="85">
        <v>15</v>
      </c>
      <c r="B227" s="17" t="s">
        <v>527</v>
      </c>
      <c r="C227" s="46"/>
      <c r="E227" s="1"/>
      <c r="G227" s="1"/>
      <c r="H227" s="43"/>
      <c r="I227" s="113">
        <v>0</v>
      </c>
    </row>
    <row r="228" spans="1:13" ht="15" customHeight="1">
      <c r="A228" s="85">
        <v>16</v>
      </c>
      <c r="B228" s="17" t="s">
        <v>551</v>
      </c>
      <c r="C228" s="46"/>
      <c r="D228" s="44"/>
      <c r="E228" s="15">
        <v>0</v>
      </c>
      <c r="F228" s="46" t="s">
        <v>425</v>
      </c>
      <c r="G228" s="13">
        <v>0</v>
      </c>
      <c r="H228" s="43"/>
      <c r="I228" s="113">
        <f>G228*E228</f>
        <v>0</v>
      </c>
    </row>
    <row r="229" spans="1:13" s="31" customFormat="1" ht="15" customHeight="1">
      <c r="A229" s="130">
        <v>17</v>
      </c>
      <c r="B229" s="17" t="s">
        <v>552</v>
      </c>
      <c r="C229" s="131"/>
      <c r="D229" s="1"/>
      <c r="E229" s="1"/>
      <c r="F229" s="1"/>
      <c r="G229" s="1"/>
      <c r="H229" s="47"/>
      <c r="I229" s="97">
        <v>0</v>
      </c>
    </row>
    <row r="230" spans="1:13" ht="15" customHeight="1">
      <c r="A230" s="128"/>
      <c r="B230" s="17"/>
      <c r="C230" s="46"/>
      <c r="E230" s="1"/>
      <c r="G230" s="1"/>
      <c r="H230" s="45"/>
      <c r="I230" s="90"/>
    </row>
    <row r="231" spans="1:13" ht="15" customHeight="1">
      <c r="A231" s="128" t="s">
        <v>408</v>
      </c>
      <c r="B231" s="75" t="s">
        <v>553</v>
      </c>
      <c r="C231" s="76"/>
      <c r="D231" s="73"/>
      <c r="E231" s="69"/>
      <c r="F231" s="74"/>
      <c r="G231" s="71"/>
      <c r="H231" s="74"/>
      <c r="I231" s="118">
        <f>SUM(I213:I230)</f>
        <v>0</v>
      </c>
    </row>
    <row r="232" spans="1:13" ht="15" customHeight="1">
      <c r="A232" s="128"/>
      <c r="B232" s="29"/>
      <c r="C232" s="46"/>
      <c r="D232" s="44"/>
      <c r="E232" s="15"/>
      <c r="F232" s="45"/>
      <c r="G232" s="13"/>
      <c r="H232" s="45"/>
      <c r="I232" s="90"/>
    </row>
    <row r="233" spans="1:13" ht="15" customHeight="1">
      <c r="A233" s="129">
        <v>15</v>
      </c>
      <c r="B233" s="29" t="s">
        <v>386</v>
      </c>
      <c r="C233" s="46"/>
      <c r="D233" s="44"/>
      <c r="E233" s="15"/>
      <c r="F233" s="45"/>
      <c r="G233" s="13"/>
      <c r="H233" s="45"/>
      <c r="I233" s="96"/>
    </row>
    <row r="234" spans="1:13" ht="15" customHeight="1">
      <c r="A234" s="85">
        <v>1</v>
      </c>
      <c r="B234" s="17" t="s">
        <v>554</v>
      </c>
      <c r="C234" s="46"/>
      <c r="D234" s="13"/>
      <c r="E234" s="15" t="s">
        <v>434</v>
      </c>
      <c r="F234" s="13"/>
      <c r="G234" s="13"/>
      <c r="H234" s="43"/>
      <c r="I234" s="113">
        <v>0</v>
      </c>
    </row>
    <row r="235" spans="1:13" ht="15" customHeight="1">
      <c r="A235" s="85">
        <v>2</v>
      </c>
      <c r="B235" s="17" t="s">
        <v>555</v>
      </c>
      <c r="C235" s="46"/>
      <c r="D235" s="13" t="s">
        <v>556</v>
      </c>
      <c r="E235" s="15">
        <v>0</v>
      </c>
      <c r="F235" s="13" t="s">
        <v>557</v>
      </c>
      <c r="G235" s="339">
        <v>0</v>
      </c>
      <c r="H235" s="43"/>
      <c r="I235" s="113">
        <f>E235*G235</f>
        <v>0</v>
      </c>
    </row>
    <row r="236" spans="1:13" ht="15" customHeight="1">
      <c r="A236" s="85">
        <v>3</v>
      </c>
      <c r="B236" s="17" t="s">
        <v>558</v>
      </c>
      <c r="C236" s="46"/>
      <c r="D236" s="13" t="s">
        <v>556</v>
      </c>
      <c r="E236" s="15">
        <v>0</v>
      </c>
      <c r="F236" s="13" t="s">
        <v>557</v>
      </c>
      <c r="G236" s="13">
        <v>0</v>
      </c>
      <c r="H236" s="43"/>
      <c r="I236" s="113">
        <f>E236*G236</f>
        <v>0</v>
      </c>
    </row>
    <row r="237" spans="1:13" ht="15" customHeight="1">
      <c r="A237" s="85">
        <v>4</v>
      </c>
      <c r="B237" s="17" t="s">
        <v>559</v>
      </c>
      <c r="C237" s="46"/>
      <c r="D237" s="13" t="s">
        <v>560</v>
      </c>
      <c r="E237" s="15">
        <v>0</v>
      </c>
      <c r="F237" s="13" t="s">
        <v>557</v>
      </c>
      <c r="G237" s="13">
        <v>0</v>
      </c>
      <c r="H237" s="43"/>
      <c r="I237" s="304">
        <f>E237*G237</f>
        <v>0</v>
      </c>
      <c r="J237" s="31"/>
      <c r="K237" s="31"/>
      <c r="L237" s="31"/>
      <c r="M237" s="31"/>
    </row>
    <row r="238" spans="1:13" ht="15" customHeight="1">
      <c r="A238" s="85">
        <v>5</v>
      </c>
      <c r="B238" s="17" t="s">
        <v>561</v>
      </c>
      <c r="C238" s="46"/>
      <c r="D238" s="13" t="s">
        <v>560</v>
      </c>
      <c r="E238" s="15">
        <v>0</v>
      </c>
      <c r="F238" s="13" t="s">
        <v>557</v>
      </c>
      <c r="G238" s="13">
        <v>0</v>
      </c>
      <c r="H238" s="43"/>
      <c r="I238" s="304">
        <f>E238*G238</f>
        <v>0</v>
      </c>
    </row>
    <row r="239" spans="1:13" ht="15" customHeight="1">
      <c r="A239" s="85">
        <v>6</v>
      </c>
      <c r="B239" s="17" t="s">
        <v>562</v>
      </c>
      <c r="C239" s="37"/>
      <c r="D239" s="13" t="s">
        <v>563</v>
      </c>
      <c r="E239" s="15">
        <v>0</v>
      </c>
      <c r="F239" s="13" t="s">
        <v>557</v>
      </c>
      <c r="G239" s="13">
        <v>0</v>
      </c>
      <c r="H239" s="43"/>
      <c r="I239" s="113">
        <f>C239*E239*G239*130%</f>
        <v>0</v>
      </c>
    </row>
    <row r="240" spans="1:13" ht="15" customHeight="1">
      <c r="A240" s="85">
        <v>7</v>
      </c>
      <c r="B240" s="17" t="s">
        <v>564</v>
      </c>
      <c r="C240" s="37"/>
      <c r="D240" s="13" t="s">
        <v>563</v>
      </c>
      <c r="E240" s="15">
        <v>0</v>
      </c>
      <c r="F240" s="13" t="s">
        <v>557</v>
      </c>
      <c r="G240" s="13">
        <v>0</v>
      </c>
      <c r="H240" s="43"/>
      <c r="I240" s="113">
        <f>C240*E240*G240</f>
        <v>0</v>
      </c>
    </row>
    <row r="241" spans="1:11" ht="15" customHeight="1">
      <c r="A241" s="85">
        <v>8</v>
      </c>
      <c r="B241" s="17" t="s">
        <v>565</v>
      </c>
      <c r="C241" s="37"/>
      <c r="D241" s="13" t="s">
        <v>563</v>
      </c>
      <c r="E241" s="15">
        <v>0</v>
      </c>
      <c r="F241" s="13" t="s">
        <v>557</v>
      </c>
      <c r="G241" s="13">
        <v>0</v>
      </c>
      <c r="H241" s="43"/>
      <c r="I241" s="113">
        <f>C241*E241*G241</f>
        <v>0</v>
      </c>
    </row>
    <row r="242" spans="1:11" ht="15" customHeight="1">
      <c r="A242" s="85">
        <v>9</v>
      </c>
      <c r="B242" s="17" t="s">
        <v>566</v>
      </c>
      <c r="C242" s="37"/>
      <c r="D242" s="13" t="s">
        <v>563</v>
      </c>
      <c r="E242" s="15">
        <v>0</v>
      </c>
      <c r="F242" s="13" t="s">
        <v>557</v>
      </c>
      <c r="G242" s="339">
        <v>0</v>
      </c>
      <c r="H242" s="43"/>
      <c r="I242" s="113">
        <f>C242*E242*G242</f>
        <v>0</v>
      </c>
    </row>
    <row r="243" spans="1:11" ht="15" customHeight="1">
      <c r="A243" s="85">
        <v>10</v>
      </c>
      <c r="B243" s="17" t="s">
        <v>567</v>
      </c>
      <c r="C243" s="37"/>
      <c r="D243" s="13" t="s">
        <v>563</v>
      </c>
      <c r="E243" s="15">
        <v>0</v>
      </c>
      <c r="F243" s="13" t="s">
        <v>557</v>
      </c>
      <c r="G243" s="339">
        <v>0</v>
      </c>
      <c r="H243" s="43"/>
      <c r="I243" s="113">
        <f>C243*E243*G243</f>
        <v>0</v>
      </c>
    </row>
    <row r="244" spans="1:11" ht="15" customHeight="1">
      <c r="A244" s="85">
        <v>11</v>
      </c>
      <c r="B244" s="17" t="s">
        <v>568</v>
      </c>
      <c r="C244" s="37"/>
      <c r="D244" s="13" t="s">
        <v>563</v>
      </c>
      <c r="E244" s="15">
        <f>E241</f>
        <v>0</v>
      </c>
      <c r="F244" s="13" t="s">
        <v>557</v>
      </c>
      <c r="G244" s="339">
        <v>0</v>
      </c>
      <c r="H244" s="43"/>
      <c r="I244" s="113">
        <f>+E244*G244*C244</f>
        <v>0</v>
      </c>
      <c r="J244" s="212"/>
      <c r="K244" s="31"/>
    </row>
    <row r="245" spans="1:11" ht="15" customHeight="1">
      <c r="A245" s="85">
        <v>12</v>
      </c>
      <c r="B245" s="17" t="s">
        <v>569</v>
      </c>
      <c r="C245" s="46"/>
      <c r="D245" s="46" t="s">
        <v>570</v>
      </c>
      <c r="E245" s="15">
        <v>0</v>
      </c>
      <c r="F245" s="13" t="s">
        <v>557</v>
      </c>
      <c r="G245" s="13">
        <v>0</v>
      </c>
      <c r="H245" s="43"/>
      <c r="I245" s="113">
        <f>E245*G245</f>
        <v>0</v>
      </c>
    </row>
    <row r="246" spans="1:11" ht="15" customHeight="1">
      <c r="A246" s="85">
        <v>13</v>
      </c>
      <c r="B246" s="17" t="s">
        <v>571</v>
      </c>
      <c r="C246" s="46"/>
      <c r="D246" s="46" t="s">
        <v>570</v>
      </c>
      <c r="E246" s="15">
        <v>0</v>
      </c>
      <c r="F246" s="13" t="s">
        <v>557</v>
      </c>
      <c r="G246" s="13">
        <v>0</v>
      </c>
      <c r="H246" s="43"/>
      <c r="I246" s="113">
        <f>E246*G246</f>
        <v>0</v>
      </c>
    </row>
    <row r="247" spans="1:11" ht="15" customHeight="1">
      <c r="A247" s="85">
        <v>14</v>
      </c>
      <c r="B247" s="17" t="s">
        <v>572</v>
      </c>
      <c r="C247" s="46"/>
      <c r="D247" s="46"/>
      <c r="E247" s="46"/>
      <c r="F247" s="46"/>
      <c r="G247" s="46"/>
      <c r="H247" s="43"/>
      <c r="I247" s="113">
        <v>0</v>
      </c>
    </row>
    <row r="248" spans="1:11" ht="15" customHeight="1">
      <c r="A248" s="85">
        <v>15</v>
      </c>
      <c r="B248" s="17" t="s">
        <v>573</v>
      </c>
      <c r="C248" s="46"/>
      <c r="D248" s="46"/>
      <c r="E248" s="46"/>
      <c r="F248" s="46"/>
      <c r="G248" s="46"/>
      <c r="H248" s="43"/>
      <c r="I248" s="113">
        <v>0</v>
      </c>
    </row>
    <row r="249" spans="1:11" ht="15" customHeight="1">
      <c r="A249" s="85">
        <v>16</v>
      </c>
      <c r="B249" s="17" t="s">
        <v>574</v>
      </c>
      <c r="C249" s="46"/>
      <c r="D249" s="46"/>
      <c r="E249" s="46"/>
      <c r="F249" s="46"/>
      <c r="G249" s="46"/>
      <c r="H249" s="43"/>
      <c r="I249" s="113">
        <v>0</v>
      </c>
    </row>
    <row r="250" spans="1:11" ht="15" customHeight="1">
      <c r="A250" s="85">
        <v>17</v>
      </c>
      <c r="B250" s="17" t="s">
        <v>575</v>
      </c>
      <c r="C250" s="46"/>
      <c r="D250" s="46"/>
      <c r="E250" s="46"/>
      <c r="F250" s="46"/>
      <c r="G250" s="46"/>
      <c r="H250" s="43"/>
      <c r="I250" s="113">
        <v>0</v>
      </c>
    </row>
    <row r="251" spans="1:11" ht="15" customHeight="1">
      <c r="A251" s="128"/>
      <c r="B251" s="17"/>
      <c r="C251" s="46"/>
      <c r="D251" s="46"/>
      <c r="E251" s="46"/>
      <c r="F251" s="46"/>
      <c r="G251" s="46"/>
      <c r="H251" s="45"/>
      <c r="I251" s="90"/>
    </row>
    <row r="252" spans="1:11" ht="15" customHeight="1">
      <c r="A252" s="128" t="s">
        <v>408</v>
      </c>
      <c r="B252" s="75" t="s">
        <v>576</v>
      </c>
      <c r="C252" s="76"/>
      <c r="D252" s="73"/>
      <c r="E252" s="69"/>
      <c r="F252" s="77"/>
      <c r="G252" s="71"/>
      <c r="H252" s="74"/>
      <c r="I252" s="118">
        <f>SUM(I234:I251)</f>
        <v>0</v>
      </c>
    </row>
    <row r="253" spans="1:11" ht="15" customHeight="1">
      <c r="A253" s="128"/>
      <c r="B253" s="17"/>
      <c r="C253" s="46"/>
      <c r="D253" s="44"/>
      <c r="E253" s="15"/>
      <c r="F253" s="45"/>
      <c r="G253" s="13"/>
      <c r="H253" s="45"/>
      <c r="I253" s="90"/>
    </row>
    <row r="254" spans="1:11" ht="15" customHeight="1">
      <c r="A254" s="129">
        <v>16</v>
      </c>
      <c r="B254" s="29" t="s">
        <v>385</v>
      </c>
      <c r="C254" s="46"/>
      <c r="D254" s="44"/>
      <c r="E254" s="15"/>
      <c r="F254" s="45"/>
      <c r="G254" s="13"/>
      <c r="H254" s="45"/>
      <c r="I254" s="90"/>
    </row>
    <row r="255" spans="1:11" ht="15" customHeight="1">
      <c r="A255" s="85">
        <v>1</v>
      </c>
      <c r="B255" s="17" t="s">
        <v>577</v>
      </c>
      <c r="C255" s="37"/>
      <c r="D255" s="44" t="s">
        <v>424</v>
      </c>
      <c r="E255" s="15">
        <v>0</v>
      </c>
      <c r="F255" s="46" t="s">
        <v>425</v>
      </c>
      <c r="G255" s="13">
        <v>0</v>
      </c>
      <c r="H255" s="45"/>
      <c r="I255" s="111">
        <f>E255*G255*C255</f>
        <v>0</v>
      </c>
    </row>
    <row r="256" spans="1:11" ht="15" customHeight="1">
      <c r="A256" s="85">
        <v>2</v>
      </c>
      <c r="B256" s="17" t="s">
        <v>577</v>
      </c>
      <c r="C256" s="37"/>
      <c r="D256" s="44" t="s">
        <v>661</v>
      </c>
      <c r="E256" s="15">
        <v>0</v>
      </c>
      <c r="F256" s="46" t="s">
        <v>425</v>
      </c>
      <c r="G256" s="13">
        <v>0</v>
      </c>
      <c r="H256" s="45"/>
      <c r="I256" s="111">
        <f>E256*G256*C256</f>
        <v>0</v>
      </c>
    </row>
    <row r="257" spans="1:15" ht="15" customHeight="1">
      <c r="A257" s="85">
        <v>3</v>
      </c>
      <c r="B257" s="127" t="s">
        <v>578</v>
      </c>
      <c r="C257" s="37"/>
      <c r="D257" s="44"/>
      <c r="E257" s="15">
        <v>0</v>
      </c>
      <c r="F257" s="46" t="s">
        <v>425</v>
      </c>
      <c r="G257" s="13">
        <v>0</v>
      </c>
      <c r="H257" s="45"/>
      <c r="I257" s="111">
        <f>E257*G257*C257</f>
        <v>0</v>
      </c>
    </row>
    <row r="258" spans="1:15" ht="15" customHeight="1">
      <c r="A258" s="85">
        <v>4</v>
      </c>
      <c r="B258" s="127" t="s">
        <v>579</v>
      </c>
      <c r="C258" s="37"/>
      <c r="D258" s="44"/>
      <c r="E258" s="15">
        <v>0</v>
      </c>
      <c r="F258" s="46" t="s">
        <v>425</v>
      </c>
      <c r="G258" s="13">
        <v>0</v>
      </c>
      <c r="H258" s="45"/>
      <c r="I258" s="111">
        <f>C258*E258*G258</f>
        <v>0</v>
      </c>
    </row>
    <row r="259" spans="1:15" ht="15" customHeight="1">
      <c r="A259" s="85">
        <v>5</v>
      </c>
      <c r="B259" s="127" t="s">
        <v>580</v>
      </c>
      <c r="C259" s="37"/>
      <c r="D259" s="44"/>
      <c r="E259" s="15">
        <v>0</v>
      </c>
      <c r="F259" s="46" t="s">
        <v>425</v>
      </c>
      <c r="G259" s="13">
        <v>0</v>
      </c>
      <c r="H259" s="45"/>
      <c r="I259" s="111">
        <f>+C259*E259*G259</f>
        <v>0</v>
      </c>
    </row>
    <row r="260" spans="1:15" ht="15" customHeight="1">
      <c r="A260" s="85">
        <v>6</v>
      </c>
      <c r="B260" s="127" t="s">
        <v>581</v>
      </c>
      <c r="C260" s="37"/>
      <c r="D260" s="44"/>
      <c r="E260" s="15">
        <v>0</v>
      </c>
      <c r="F260" s="46" t="s">
        <v>425</v>
      </c>
      <c r="G260" s="13">
        <v>0</v>
      </c>
      <c r="H260" s="45"/>
      <c r="I260" s="111">
        <f>E260*G260*C260</f>
        <v>0</v>
      </c>
    </row>
    <row r="261" spans="1:15" ht="15" customHeight="1">
      <c r="A261" s="85">
        <v>7</v>
      </c>
      <c r="B261" s="17" t="s">
        <v>582</v>
      </c>
      <c r="C261" s="37"/>
      <c r="D261" s="44"/>
      <c r="E261" s="15">
        <v>0</v>
      </c>
      <c r="F261" s="46" t="s">
        <v>425</v>
      </c>
      <c r="G261" s="13">
        <v>0</v>
      </c>
      <c r="H261" s="45"/>
      <c r="I261" s="111">
        <f>E261*G261*C261</f>
        <v>0</v>
      </c>
    </row>
    <row r="262" spans="1:15" ht="15" customHeight="1">
      <c r="A262" s="85">
        <v>8</v>
      </c>
      <c r="B262" s="127" t="s">
        <v>583</v>
      </c>
      <c r="C262" s="37"/>
      <c r="D262" s="44"/>
      <c r="E262" s="15">
        <v>0</v>
      </c>
      <c r="F262" s="46" t="s">
        <v>425</v>
      </c>
      <c r="G262" s="13">
        <v>0</v>
      </c>
      <c r="H262" s="45"/>
      <c r="I262" s="111">
        <f>E262*G262*C262</f>
        <v>0</v>
      </c>
    </row>
    <row r="263" spans="1:15" ht="15" customHeight="1">
      <c r="A263" s="85">
        <v>9</v>
      </c>
      <c r="B263" s="17" t="s">
        <v>584</v>
      </c>
      <c r="C263" s="37"/>
      <c r="D263" s="44"/>
      <c r="E263" s="15">
        <v>0</v>
      </c>
      <c r="F263" s="46" t="s">
        <v>425</v>
      </c>
      <c r="G263" s="13">
        <v>0</v>
      </c>
      <c r="H263" s="45"/>
      <c r="I263" s="111">
        <f>E263*G263*C263</f>
        <v>0</v>
      </c>
    </row>
    <row r="264" spans="1:15" ht="15" customHeight="1">
      <c r="A264" s="85">
        <v>10</v>
      </c>
      <c r="B264" s="17" t="s">
        <v>585</v>
      </c>
      <c r="C264" s="37"/>
      <c r="D264" s="44"/>
      <c r="E264" s="15">
        <v>0</v>
      </c>
      <c r="F264" s="46" t="s">
        <v>425</v>
      </c>
      <c r="G264" s="13">
        <v>0</v>
      </c>
      <c r="H264" s="45"/>
      <c r="I264" s="111">
        <f>E264*G264*C264</f>
        <v>0</v>
      </c>
    </row>
    <row r="265" spans="1:15" ht="15" customHeight="1">
      <c r="A265" s="85">
        <v>11</v>
      </c>
      <c r="B265" s="17" t="s">
        <v>586</v>
      </c>
      <c r="C265" s="37"/>
      <c r="D265" s="46" t="s">
        <v>587</v>
      </c>
      <c r="E265" s="15">
        <v>0</v>
      </c>
      <c r="F265" s="46" t="s">
        <v>425</v>
      </c>
      <c r="G265" s="13">
        <v>0</v>
      </c>
      <c r="H265" s="45"/>
      <c r="I265" s="111">
        <f>G265*E265*C265</f>
        <v>0</v>
      </c>
    </row>
    <row r="266" spans="1:15" ht="15" customHeight="1">
      <c r="A266" s="85">
        <v>12</v>
      </c>
      <c r="B266" s="17" t="s">
        <v>588</v>
      </c>
      <c r="C266" s="46">
        <v>0</v>
      </c>
      <c r="D266" s="44"/>
      <c r="E266" s="15">
        <v>0</v>
      </c>
      <c r="F266" s="46" t="s">
        <v>425</v>
      </c>
      <c r="G266" s="13">
        <v>0</v>
      </c>
      <c r="H266" s="45"/>
      <c r="I266" s="111">
        <f>G266*E266*C266</f>
        <v>0</v>
      </c>
    </row>
    <row r="267" spans="1:15" ht="15" customHeight="1">
      <c r="A267" s="85">
        <v>13</v>
      </c>
      <c r="B267" s="17" t="s">
        <v>589</v>
      </c>
      <c r="C267" s="46"/>
      <c r="D267" s="46"/>
      <c r="E267" s="46"/>
      <c r="F267" s="46"/>
      <c r="G267" s="46"/>
      <c r="H267" s="45"/>
      <c r="I267" s="113">
        <v>0</v>
      </c>
      <c r="J267" s="31"/>
      <c r="K267" s="31"/>
      <c r="L267" s="31"/>
      <c r="M267" s="31"/>
      <c r="N267" s="31"/>
      <c r="O267" s="31"/>
    </row>
    <row r="268" spans="1:15" ht="15" customHeight="1">
      <c r="A268" s="85">
        <v>14</v>
      </c>
      <c r="B268" s="17" t="s">
        <v>590</v>
      </c>
      <c r="C268" s="46"/>
      <c r="D268" s="46"/>
      <c r="E268" s="46"/>
      <c r="F268" s="46"/>
      <c r="G268" s="46"/>
      <c r="H268" s="45"/>
      <c r="I268" s="113">
        <v>0</v>
      </c>
      <c r="J268" s="31"/>
      <c r="K268" s="31"/>
      <c r="L268" s="31"/>
      <c r="M268" s="31"/>
      <c r="N268" s="31"/>
      <c r="O268" s="31"/>
    </row>
    <row r="269" spans="1:15" ht="15" customHeight="1">
      <c r="A269" s="85"/>
      <c r="B269" s="17"/>
      <c r="C269" s="46"/>
      <c r="D269" s="46"/>
      <c r="E269" s="46"/>
      <c r="F269" s="46"/>
      <c r="G269" s="46"/>
      <c r="H269" s="45"/>
      <c r="I269" s="90"/>
    </row>
    <row r="270" spans="1:15" ht="15" customHeight="1">
      <c r="A270" s="128" t="s">
        <v>408</v>
      </c>
      <c r="B270" s="75" t="s">
        <v>591</v>
      </c>
      <c r="C270" s="76"/>
      <c r="D270" s="73"/>
      <c r="E270" s="69"/>
      <c r="F270" s="74"/>
      <c r="G270" s="71"/>
      <c r="H270" s="74"/>
      <c r="I270" s="118">
        <f>SUM(I255:I269)</f>
        <v>0</v>
      </c>
    </row>
    <row r="271" spans="1:15" ht="15" customHeight="1">
      <c r="A271" s="128"/>
      <c r="B271" s="29"/>
      <c r="C271" s="46"/>
      <c r="D271" s="44"/>
      <c r="E271" s="15"/>
      <c r="F271" s="45"/>
      <c r="G271" s="13"/>
      <c r="H271" s="45"/>
      <c r="I271" s="90"/>
    </row>
    <row r="272" spans="1:15" ht="15" customHeight="1">
      <c r="A272" s="129">
        <v>17</v>
      </c>
      <c r="B272" s="29" t="s">
        <v>592</v>
      </c>
      <c r="C272" s="46"/>
      <c r="D272" s="44"/>
      <c r="E272" s="15"/>
      <c r="F272" s="45"/>
      <c r="G272" s="13"/>
      <c r="H272" s="45"/>
      <c r="I272" s="96"/>
    </row>
    <row r="273" spans="1:9" ht="15" customHeight="1">
      <c r="A273" s="85">
        <v>1</v>
      </c>
      <c r="B273" s="17" t="s">
        <v>593</v>
      </c>
      <c r="C273" s="46"/>
      <c r="D273" s="49">
        <v>0</v>
      </c>
      <c r="E273" s="15" t="s">
        <v>594</v>
      </c>
      <c r="F273" s="13">
        <v>0</v>
      </c>
      <c r="G273" s="13"/>
      <c r="H273" s="48"/>
      <c r="I273" s="113">
        <f>D273*F273</f>
        <v>0</v>
      </c>
    </row>
    <row r="274" spans="1:9" ht="15" customHeight="1">
      <c r="A274" s="85">
        <v>2</v>
      </c>
      <c r="B274" s="17" t="s">
        <v>595</v>
      </c>
      <c r="C274" s="46"/>
      <c r="D274" s="49">
        <v>0</v>
      </c>
      <c r="E274" s="15" t="s">
        <v>594</v>
      </c>
      <c r="F274" s="13">
        <v>0</v>
      </c>
      <c r="G274" s="13"/>
      <c r="H274" s="43"/>
      <c r="I274" s="113">
        <f>D274*F274</f>
        <v>0</v>
      </c>
    </row>
    <row r="275" spans="1:9" ht="15" customHeight="1">
      <c r="A275" s="85">
        <v>3</v>
      </c>
      <c r="B275" s="17" t="s">
        <v>596</v>
      </c>
      <c r="C275" s="46"/>
      <c r="D275" s="46"/>
      <c r="E275" s="46"/>
      <c r="F275" s="46"/>
      <c r="G275" s="46"/>
      <c r="H275" s="43"/>
      <c r="I275" s="113">
        <v>0</v>
      </c>
    </row>
    <row r="276" spans="1:9" ht="15" customHeight="1">
      <c r="A276" s="128"/>
      <c r="B276" s="17"/>
      <c r="C276" s="46"/>
      <c r="D276" s="46"/>
      <c r="E276" s="46"/>
      <c r="F276" s="46"/>
      <c r="G276" s="46"/>
      <c r="H276" s="45"/>
      <c r="I276" s="90"/>
    </row>
    <row r="277" spans="1:9" ht="15" customHeight="1">
      <c r="A277" s="128" t="s">
        <v>408</v>
      </c>
      <c r="B277" s="75" t="s">
        <v>597</v>
      </c>
      <c r="C277" s="76"/>
      <c r="D277" s="78"/>
      <c r="E277" s="69"/>
      <c r="F277" s="76"/>
      <c r="G277" s="71"/>
      <c r="H277" s="74"/>
      <c r="I277" s="118">
        <f>SUM(I273:I276)</f>
        <v>0</v>
      </c>
    </row>
    <row r="278" spans="1:9" ht="15" customHeight="1">
      <c r="A278" s="128"/>
      <c r="B278" s="29"/>
      <c r="C278" s="46"/>
      <c r="D278" s="49"/>
      <c r="E278" s="15"/>
      <c r="F278" s="46"/>
      <c r="G278" s="13"/>
      <c r="H278" s="45"/>
      <c r="I278" s="90"/>
    </row>
    <row r="279" spans="1:9" ht="15" customHeight="1">
      <c r="A279" s="129">
        <v>18</v>
      </c>
      <c r="B279" s="29" t="s">
        <v>598</v>
      </c>
      <c r="C279" s="45"/>
      <c r="D279" s="17"/>
      <c r="E279" s="15"/>
      <c r="F279" s="46"/>
      <c r="G279" s="13"/>
      <c r="H279" s="45"/>
      <c r="I279" s="90"/>
    </row>
    <row r="280" spans="1:9" ht="15" customHeight="1">
      <c r="A280" s="85">
        <v>1</v>
      </c>
      <c r="B280" s="17" t="s">
        <v>599</v>
      </c>
      <c r="C280" s="46"/>
      <c r="D280" s="49">
        <v>0</v>
      </c>
      <c r="E280" s="15" t="s">
        <v>594</v>
      </c>
      <c r="F280" s="13">
        <v>0</v>
      </c>
      <c r="G280" s="13"/>
      <c r="H280" s="43"/>
      <c r="I280" s="113">
        <f>D280*F280</f>
        <v>0</v>
      </c>
    </row>
    <row r="281" spans="1:9" ht="15" customHeight="1">
      <c r="A281" s="85">
        <v>2</v>
      </c>
      <c r="B281" s="17" t="s">
        <v>600</v>
      </c>
      <c r="C281" s="46"/>
      <c r="D281" s="46"/>
      <c r="E281" s="46"/>
      <c r="F281" s="46"/>
      <c r="G281" s="46"/>
      <c r="H281" s="43"/>
      <c r="I281" s="86">
        <v>0</v>
      </c>
    </row>
    <row r="282" spans="1:9" ht="15" customHeight="1">
      <c r="A282" s="85">
        <v>3</v>
      </c>
      <c r="B282" s="17" t="s">
        <v>601</v>
      </c>
      <c r="C282" s="46"/>
      <c r="D282" s="46"/>
      <c r="E282" s="46"/>
      <c r="F282" s="46"/>
      <c r="G282" s="46"/>
      <c r="H282" s="43"/>
      <c r="I282" s="86">
        <v>0</v>
      </c>
    </row>
    <row r="283" spans="1:9" ht="15" customHeight="1">
      <c r="A283" s="85">
        <v>4</v>
      </c>
      <c r="B283" s="17" t="s">
        <v>602</v>
      </c>
      <c r="C283" s="46"/>
      <c r="D283" s="46"/>
      <c r="E283" s="46"/>
      <c r="F283" s="46"/>
      <c r="G283" s="46"/>
      <c r="H283" s="43"/>
      <c r="I283" s="86">
        <v>0</v>
      </c>
    </row>
    <row r="284" spans="1:9" ht="15" customHeight="1">
      <c r="A284" s="85">
        <v>5</v>
      </c>
      <c r="B284" s="17" t="s">
        <v>603</v>
      </c>
      <c r="C284" s="46"/>
      <c r="D284" s="46"/>
      <c r="E284" s="46"/>
      <c r="F284" s="46"/>
      <c r="G284" s="46"/>
      <c r="H284" s="43"/>
      <c r="I284" s="86">
        <v>0</v>
      </c>
    </row>
    <row r="285" spans="1:9" ht="15" customHeight="1">
      <c r="A285" s="85">
        <v>6</v>
      </c>
      <c r="B285" s="17" t="s">
        <v>604</v>
      </c>
      <c r="C285" s="46"/>
      <c r="D285" s="46"/>
      <c r="E285" s="46"/>
      <c r="F285" s="46"/>
      <c r="G285" s="46"/>
      <c r="H285" s="43"/>
      <c r="I285" s="86">
        <v>0</v>
      </c>
    </row>
    <row r="286" spans="1:9" ht="15" customHeight="1">
      <c r="A286" s="85">
        <v>7</v>
      </c>
      <c r="B286" s="17" t="s">
        <v>605</v>
      </c>
      <c r="C286" s="46"/>
      <c r="D286" s="46"/>
      <c r="E286" s="46"/>
      <c r="F286" s="46"/>
      <c r="G286" s="46"/>
      <c r="H286" s="43"/>
      <c r="I286" s="86">
        <v>0</v>
      </c>
    </row>
    <row r="287" spans="1:9" ht="15" customHeight="1">
      <c r="A287" s="85">
        <v>8</v>
      </c>
      <c r="B287" s="17" t="s">
        <v>606</v>
      </c>
      <c r="C287" s="46"/>
      <c r="D287" s="46"/>
      <c r="E287" s="46"/>
      <c r="F287" s="46"/>
      <c r="G287" s="46"/>
      <c r="H287" s="43"/>
      <c r="I287" s="96">
        <v>0</v>
      </c>
    </row>
    <row r="288" spans="1:9" ht="15" customHeight="1">
      <c r="A288" s="85">
        <v>9</v>
      </c>
      <c r="B288" s="17" t="s">
        <v>607</v>
      </c>
      <c r="C288" s="46"/>
      <c r="D288" s="46"/>
      <c r="E288" s="46"/>
      <c r="F288" s="46"/>
      <c r="G288" s="46"/>
      <c r="H288" s="43"/>
      <c r="I288" s="96">
        <v>0</v>
      </c>
    </row>
    <row r="289" spans="1:9" ht="15" customHeight="1">
      <c r="A289" s="85">
        <v>10</v>
      </c>
      <c r="B289" s="17" t="s">
        <v>608</v>
      </c>
      <c r="C289" s="46"/>
      <c r="D289" s="46"/>
      <c r="E289" s="46"/>
      <c r="F289" s="46"/>
      <c r="G289" s="46"/>
      <c r="H289" s="43"/>
      <c r="I289" s="96"/>
    </row>
    <row r="290" spans="1:9" ht="15" customHeight="1">
      <c r="A290" s="128"/>
      <c r="B290" s="17"/>
      <c r="C290" s="46"/>
      <c r="D290" s="46"/>
      <c r="E290" s="46"/>
      <c r="F290" s="46"/>
      <c r="G290" s="46"/>
      <c r="H290" s="45"/>
      <c r="I290" s="90"/>
    </row>
    <row r="291" spans="1:9" ht="15" customHeight="1">
      <c r="A291" s="128" t="s">
        <v>408</v>
      </c>
      <c r="B291" s="75" t="s">
        <v>609</v>
      </c>
      <c r="C291" s="76"/>
      <c r="D291" s="73"/>
      <c r="E291" s="69"/>
      <c r="F291" s="76"/>
      <c r="G291" s="71"/>
      <c r="H291" s="74"/>
      <c r="I291" s="118">
        <f>SUM(I280:I289)</f>
        <v>0</v>
      </c>
    </row>
    <row r="292" spans="1:9" ht="15" customHeight="1">
      <c r="A292" s="128"/>
      <c r="B292" s="29"/>
      <c r="C292" s="46"/>
      <c r="D292" s="44"/>
      <c r="E292" s="15"/>
      <c r="F292" s="46"/>
      <c r="G292" s="13"/>
      <c r="H292" s="45"/>
      <c r="I292" s="90"/>
    </row>
    <row r="293" spans="1:9" ht="15" customHeight="1">
      <c r="A293" s="129">
        <v>19</v>
      </c>
      <c r="B293" s="29" t="s">
        <v>384</v>
      </c>
      <c r="C293" s="46"/>
      <c r="D293" s="46"/>
      <c r="E293" s="46"/>
      <c r="F293" s="46"/>
      <c r="G293" s="46"/>
      <c r="H293" s="45"/>
      <c r="I293" s="90"/>
    </row>
    <row r="294" spans="1:9" ht="15" customHeight="1">
      <c r="A294" s="85">
        <v>1</v>
      </c>
      <c r="B294" s="17" t="s">
        <v>610</v>
      </c>
      <c r="C294" s="46"/>
      <c r="D294" s="46"/>
      <c r="E294" s="46"/>
      <c r="F294" s="46"/>
      <c r="G294" s="46"/>
      <c r="H294" s="43"/>
      <c r="I294" s="113">
        <v>0</v>
      </c>
    </row>
    <row r="295" spans="1:9" ht="15" customHeight="1">
      <c r="A295" s="85">
        <v>2</v>
      </c>
      <c r="B295" s="17" t="s">
        <v>611</v>
      </c>
      <c r="C295" s="46"/>
      <c r="D295" s="44"/>
      <c r="E295" s="15">
        <v>0</v>
      </c>
      <c r="F295" s="46" t="s">
        <v>612</v>
      </c>
      <c r="G295" s="13">
        <v>0</v>
      </c>
      <c r="H295" s="43"/>
      <c r="I295" s="113">
        <f>E295*G295</f>
        <v>0</v>
      </c>
    </row>
    <row r="296" spans="1:9" ht="15" customHeight="1">
      <c r="A296" s="85">
        <v>3</v>
      </c>
      <c r="B296" s="17" t="s">
        <v>613</v>
      </c>
      <c r="C296" s="46"/>
      <c r="D296" s="44"/>
      <c r="E296" s="15">
        <v>0</v>
      </c>
      <c r="F296" s="46" t="s">
        <v>612</v>
      </c>
      <c r="G296" s="13">
        <v>0</v>
      </c>
      <c r="H296" s="43"/>
      <c r="I296" s="113">
        <f>E296*G296</f>
        <v>0</v>
      </c>
    </row>
    <row r="297" spans="1:9" ht="15" customHeight="1">
      <c r="A297" s="85">
        <v>4</v>
      </c>
      <c r="B297" s="17" t="s">
        <v>614</v>
      </c>
      <c r="C297" s="46"/>
      <c r="D297" s="44"/>
      <c r="E297" s="15"/>
      <c r="F297" s="46" t="s">
        <v>615</v>
      </c>
      <c r="G297" s="13"/>
      <c r="H297" s="43"/>
      <c r="I297" s="112"/>
    </row>
    <row r="298" spans="1:9" ht="15" customHeight="1">
      <c r="A298" s="85">
        <v>5</v>
      </c>
      <c r="B298" s="17" t="s">
        <v>616</v>
      </c>
      <c r="C298" s="46"/>
      <c r="D298" s="46" t="s">
        <v>469</v>
      </c>
      <c r="E298" s="15">
        <v>0</v>
      </c>
      <c r="F298" s="46" t="s">
        <v>617</v>
      </c>
      <c r="G298" s="13">
        <v>0</v>
      </c>
      <c r="H298" s="43"/>
      <c r="I298" s="112"/>
    </row>
    <row r="299" spans="1:9" ht="15" customHeight="1">
      <c r="A299" s="85">
        <v>6</v>
      </c>
      <c r="B299" s="17" t="s">
        <v>618</v>
      </c>
      <c r="C299" s="46"/>
      <c r="D299" s="46" t="s">
        <v>469</v>
      </c>
      <c r="E299" s="15">
        <v>0</v>
      </c>
      <c r="F299" s="46" t="s">
        <v>617</v>
      </c>
      <c r="G299" s="13">
        <v>0</v>
      </c>
      <c r="H299" s="43"/>
      <c r="I299" s="112"/>
    </row>
    <row r="300" spans="1:9" ht="15" customHeight="1">
      <c r="A300" s="85">
        <v>7</v>
      </c>
      <c r="B300" s="17" t="s">
        <v>619</v>
      </c>
      <c r="C300" s="46"/>
      <c r="D300" s="46" t="s">
        <v>469</v>
      </c>
      <c r="E300" s="15">
        <v>0</v>
      </c>
      <c r="F300" s="46" t="s">
        <v>617</v>
      </c>
      <c r="G300" s="13">
        <v>0</v>
      </c>
      <c r="H300" s="43"/>
      <c r="I300" s="112"/>
    </row>
    <row r="301" spans="1:9" ht="15" customHeight="1">
      <c r="A301" s="85">
        <v>8</v>
      </c>
      <c r="B301" s="17" t="s">
        <v>620</v>
      </c>
      <c r="C301" s="46"/>
      <c r="D301" s="46" t="s">
        <v>469</v>
      </c>
      <c r="E301" s="15">
        <v>0</v>
      </c>
      <c r="F301" s="46" t="s">
        <v>617</v>
      </c>
      <c r="G301" s="13">
        <v>0</v>
      </c>
      <c r="H301" s="43"/>
      <c r="I301" s="112"/>
    </row>
    <row r="302" spans="1:9" ht="15" customHeight="1">
      <c r="A302" s="85">
        <v>9</v>
      </c>
      <c r="B302" s="17" t="s">
        <v>670</v>
      </c>
      <c r="C302" s="46"/>
      <c r="D302" s="46" t="s">
        <v>469</v>
      </c>
      <c r="E302" s="15">
        <v>0</v>
      </c>
      <c r="F302" s="46" t="s">
        <v>617</v>
      </c>
      <c r="G302" s="13">
        <v>0</v>
      </c>
      <c r="H302" s="43"/>
      <c r="I302" s="113">
        <f>E302*G302</f>
        <v>0</v>
      </c>
    </row>
    <row r="303" spans="1:9" ht="15" customHeight="1">
      <c r="A303" s="85">
        <v>10</v>
      </c>
      <c r="B303" s="17" t="s">
        <v>621</v>
      </c>
      <c r="C303" s="46"/>
      <c r="D303" s="46"/>
      <c r="E303" s="46"/>
      <c r="F303" s="46"/>
      <c r="G303" s="46"/>
      <c r="H303" s="43"/>
      <c r="I303" s="112"/>
    </row>
    <row r="304" spans="1:9" ht="15" customHeight="1">
      <c r="A304" s="85">
        <v>11</v>
      </c>
      <c r="B304" s="17" t="s">
        <v>622</v>
      </c>
      <c r="C304" s="46"/>
      <c r="D304" s="46"/>
      <c r="E304" s="46"/>
      <c r="F304" s="46"/>
      <c r="G304" s="46"/>
      <c r="H304" s="43"/>
      <c r="I304" s="112"/>
    </row>
    <row r="305" spans="1:10" ht="15" customHeight="1">
      <c r="A305" s="85">
        <v>12</v>
      </c>
      <c r="B305" s="17" t="s">
        <v>623</v>
      </c>
      <c r="C305" s="46"/>
      <c r="D305" s="46"/>
      <c r="E305" s="46"/>
      <c r="F305" s="46"/>
      <c r="G305" s="46"/>
      <c r="H305" s="43"/>
      <c r="I305" s="112"/>
    </row>
    <row r="306" spans="1:10" ht="15" customHeight="1">
      <c r="A306" s="85">
        <v>13</v>
      </c>
      <c r="B306" s="17" t="s">
        <v>624</v>
      </c>
      <c r="C306" s="46"/>
      <c r="D306" s="46"/>
      <c r="E306" s="46"/>
      <c r="F306" s="46"/>
      <c r="G306" s="46"/>
      <c r="H306" s="43"/>
      <c r="I306" s="110"/>
    </row>
    <row r="307" spans="1:10" ht="15" customHeight="1">
      <c r="A307" s="128"/>
      <c r="B307" s="17"/>
      <c r="C307" s="46"/>
      <c r="D307" s="46"/>
      <c r="E307" s="46"/>
      <c r="F307" s="46"/>
      <c r="G307" s="46"/>
      <c r="H307" s="45"/>
      <c r="I307" s="90"/>
    </row>
    <row r="308" spans="1:10" ht="15" customHeight="1">
      <c r="A308" s="128" t="s">
        <v>408</v>
      </c>
      <c r="B308" s="75" t="s">
        <v>625</v>
      </c>
      <c r="C308" s="76"/>
      <c r="D308" s="73"/>
      <c r="E308" s="69"/>
      <c r="F308" s="76"/>
      <c r="G308" s="71"/>
      <c r="H308" s="74"/>
      <c r="I308" s="118">
        <f>SUM(I294:I307)</f>
        <v>0</v>
      </c>
    </row>
    <row r="309" spans="1:10" ht="15" customHeight="1">
      <c r="A309" s="128"/>
      <c r="B309" s="29"/>
      <c r="C309" s="46"/>
      <c r="D309" s="44"/>
      <c r="E309" s="15"/>
      <c r="F309" s="46"/>
      <c r="G309" s="13"/>
      <c r="H309" s="45"/>
      <c r="I309" s="90"/>
    </row>
    <row r="310" spans="1:10" ht="15" customHeight="1">
      <c r="A310" s="129">
        <v>20</v>
      </c>
      <c r="B310" s="29" t="s">
        <v>383</v>
      </c>
      <c r="C310" s="46"/>
      <c r="D310" s="46"/>
      <c r="E310" s="46"/>
      <c r="F310" s="46"/>
      <c r="G310" s="46"/>
      <c r="H310" s="45"/>
      <c r="I310" s="96"/>
    </row>
    <row r="311" spans="1:10" ht="15" customHeight="1">
      <c r="A311" s="85">
        <v>1</v>
      </c>
      <c r="B311" s="17" t="s">
        <v>626</v>
      </c>
      <c r="C311" s="46"/>
      <c r="D311" s="46"/>
      <c r="E311" s="46"/>
      <c r="F311" s="46"/>
      <c r="G311" s="46"/>
      <c r="H311" s="43"/>
      <c r="I311" s="113">
        <v>0</v>
      </c>
      <c r="J311" s="31"/>
    </row>
    <row r="312" spans="1:10" ht="15" customHeight="1">
      <c r="A312" s="85">
        <v>2</v>
      </c>
      <c r="B312" s="17" t="s">
        <v>627</v>
      </c>
      <c r="C312" s="46"/>
      <c r="D312" s="46"/>
      <c r="E312" s="46"/>
      <c r="F312" s="46"/>
      <c r="G312" s="46"/>
      <c r="H312" s="43"/>
      <c r="I312" s="113">
        <v>0</v>
      </c>
    </row>
    <row r="313" spans="1:10" ht="15" customHeight="1">
      <c r="A313" s="128"/>
      <c r="B313" s="17"/>
      <c r="C313" s="46"/>
      <c r="D313" s="46"/>
      <c r="E313" s="46"/>
      <c r="F313" s="46"/>
      <c r="G313" s="46"/>
      <c r="H313" s="45"/>
      <c r="I313" s="90"/>
    </row>
    <row r="314" spans="1:10" ht="15" customHeight="1">
      <c r="A314" s="128" t="s">
        <v>408</v>
      </c>
      <c r="B314" s="75" t="s">
        <v>628</v>
      </c>
      <c r="C314" s="76"/>
      <c r="D314" s="73"/>
      <c r="E314" s="69"/>
      <c r="F314" s="74"/>
      <c r="G314" s="71"/>
      <c r="H314" s="74"/>
      <c r="I314" s="118">
        <f>SUM(I311:I313)</f>
        <v>0</v>
      </c>
    </row>
    <row r="315" spans="1:10" ht="15" customHeight="1">
      <c r="A315" s="128"/>
      <c r="B315" s="29"/>
      <c r="C315" s="46"/>
      <c r="D315" s="44"/>
      <c r="E315" s="15"/>
      <c r="F315" s="45"/>
      <c r="G315" s="13"/>
      <c r="H315" s="45"/>
      <c r="I315" s="96"/>
    </row>
    <row r="316" spans="1:10" ht="15" customHeight="1">
      <c r="A316" s="129">
        <v>21</v>
      </c>
      <c r="B316" s="29" t="s">
        <v>382</v>
      </c>
      <c r="C316" s="45"/>
      <c r="D316" s="17"/>
      <c r="E316" s="15"/>
      <c r="F316" s="45"/>
      <c r="G316" s="13"/>
      <c r="H316" s="45"/>
      <c r="I316" s="96"/>
    </row>
    <row r="317" spans="1:10" ht="15" customHeight="1">
      <c r="A317" s="85">
        <v>1</v>
      </c>
      <c r="B317" s="17" t="s">
        <v>629</v>
      </c>
      <c r="C317" s="45"/>
      <c r="D317" s="45"/>
      <c r="E317" s="45"/>
      <c r="F317" s="45"/>
      <c r="G317" s="45"/>
      <c r="H317" s="43"/>
      <c r="I317" s="97">
        <v>0</v>
      </c>
    </row>
    <row r="318" spans="1:10" ht="15" customHeight="1">
      <c r="A318" s="85">
        <v>2</v>
      </c>
      <c r="B318" s="17" t="s">
        <v>630</v>
      </c>
      <c r="C318" s="45"/>
      <c r="D318" s="45"/>
      <c r="E318" s="45"/>
      <c r="F318" s="45"/>
      <c r="G318" s="45"/>
      <c r="H318" s="45"/>
      <c r="I318" s="110">
        <v>0</v>
      </c>
    </row>
    <row r="319" spans="1:10" ht="15" customHeight="1">
      <c r="A319" s="85">
        <v>3</v>
      </c>
      <c r="B319" s="17" t="s">
        <v>631</v>
      </c>
      <c r="C319" s="45"/>
      <c r="D319" s="45"/>
      <c r="E319" s="45"/>
      <c r="F319" s="45"/>
      <c r="G319" s="45"/>
      <c r="H319" s="43"/>
      <c r="I319" s="305">
        <v>0</v>
      </c>
    </row>
    <row r="320" spans="1:10" ht="15" customHeight="1">
      <c r="A320" s="85">
        <v>4</v>
      </c>
      <c r="B320" s="17" t="s">
        <v>632</v>
      </c>
      <c r="C320" s="37"/>
      <c r="D320" s="46" t="s">
        <v>633</v>
      </c>
      <c r="E320" s="15">
        <v>0</v>
      </c>
      <c r="F320" s="13" t="s">
        <v>557</v>
      </c>
      <c r="G320" s="13">
        <v>0</v>
      </c>
      <c r="H320" s="43"/>
      <c r="I320" s="110">
        <f>E320*G320*C320</f>
        <v>0</v>
      </c>
    </row>
    <row r="321" spans="1:9" ht="15" customHeight="1">
      <c r="A321" s="85">
        <v>5</v>
      </c>
      <c r="B321" s="17" t="s">
        <v>634</v>
      </c>
      <c r="C321" s="37"/>
      <c r="D321" s="46" t="s">
        <v>633</v>
      </c>
      <c r="E321" s="15">
        <v>0</v>
      </c>
      <c r="F321" s="13" t="s">
        <v>557</v>
      </c>
      <c r="G321" s="13">
        <v>0</v>
      </c>
      <c r="H321" s="43"/>
      <c r="I321" s="110">
        <f>E321*G321*C321</f>
        <v>0</v>
      </c>
    </row>
    <row r="322" spans="1:9" ht="15" customHeight="1">
      <c r="A322" s="85">
        <v>6</v>
      </c>
      <c r="B322" s="17" t="s">
        <v>635</v>
      </c>
      <c r="C322" s="45"/>
      <c r="D322" s="45"/>
      <c r="E322" s="45"/>
      <c r="F322" s="45"/>
      <c r="G322" s="45"/>
      <c r="H322" s="43"/>
      <c r="I322" s="110">
        <v>0</v>
      </c>
    </row>
    <row r="323" spans="1:9" ht="15" customHeight="1">
      <c r="A323" s="85">
        <v>7</v>
      </c>
      <c r="B323" s="17" t="s">
        <v>636</v>
      </c>
      <c r="C323" s="45"/>
      <c r="D323" s="45"/>
      <c r="E323" s="45"/>
      <c r="F323" s="45"/>
      <c r="G323" s="45"/>
      <c r="H323" s="43"/>
      <c r="I323" s="110">
        <v>0</v>
      </c>
    </row>
    <row r="324" spans="1:9" ht="15" customHeight="1">
      <c r="A324" s="85">
        <v>8</v>
      </c>
      <c r="B324" s="17" t="s">
        <v>637</v>
      </c>
      <c r="C324" s="46"/>
      <c r="D324" s="44"/>
      <c r="E324" s="15"/>
      <c r="F324" s="45"/>
      <c r="G324" s="13"/>
      <c r="H324" s="43"/>
      <c r="I324" s="110">
        <v>0</v>
      </c>
    </row>
    <row r="325" spans="1:9" ht="15" customHeight="1">
      <c r="A325" s="85">
        <v>9</v>
      </c>
      <c r="B325" s="17" t="s">
        <v>638</v>
      </c>
      <c r="C325" s="46"/>
      <c r="D325" s="44"/>
      <c r="E325" s="15"/>
      <c r="F325" s="45"/>
      <c r="G325" s="13"/>
      <c r="H325" s="43"/>
      <c r="I325" s="110">
        <v>0</v>
      </c>
    </row>
    <row r="326" spans="1:9" ht="15" customHeight="1">
      <c r="A326" s="85">
        <v>10</v>
      </c>
      <c r="B326" s="17" t="s">
        <v>639</v>
      </c>
      <c r="C326" s="46"/>
      <c r="D326" s="44"/>
      <c r="E326" s="15"/>
      <c r="F326" s="45"/>
      <c r="G326" s="13"/>
      <c r="H326" s="43"/>
      <c r="I326" s="97">
        <v>0</v>
      </c>
    </row>
    <row r="327" spans="1:9" ht="15" customHeight="1">
      <c r="A327" s="85">
        <v>11</v>
      </c>
      <c r="B327" s="17" t="s">
        <v>640</v>
      </c>
      <c r="C327" s="46"/>
      <c r="D327" s="44"/>
      <c r="E327" s="15"/>
      <c r="F327" s="45"/>
      <c r="G327" s="13"/>
      <c r="H327" s="43"/>
      <c r="I327" s="97">
        <v>0</v>
      </c>
    </row>
    <row r="328" spans="1:9" ht="15" customHeight="1">
      <c r="A328" s="85">
        <v>12</v>
      </c>
      <c r="B328" s="17" t="s">
        <v>527</v>
      </c>
      <c r="C328" s="46"/>
      <c r="D328" s="44"/>
      <c r="E328" s="15"/>
      <c r="F328" s="45"/>
      <c r="G328" s="13"/>
      <c r="H328" s="43"/>
      <c r="I328" s="97">
        <v>0</v>
      </c>
    </row>
    <row r="329" spans="1:9" ht="15" customHeight="1">
      <c r="A329" s="85"/>
      <c r="B329" s="17"/>
      <c r="C329" s="46"/>
      <c r="D329" s="44"/>
      <c r="E329" s="15"/>
      <c r="F329" s="45"/>
      <c r="G329" s="13"/>
      <c r="H329" s="45"/>
      <c r="I329" s="86"/>
    </row>
    <row r="330" spans="1:9" ht="15" customHeight="1">
      <c r="A330" s="128" t="s">
        <v>408</v>
      </c>
      <c r="B330" s="75" t="s">
        <v>641</v>
      </c>
      <c r="C330" s="76"/>
      <c r="D330" s="73"/>
      <c r="E330" s="69"/>
      <c r="F330" s="74"/>
      <c r="G330" s="71"/>
      <c r="H330" s="79"/>
      <c r="I330" s="132">
        <f>SUM(I317:I329)</f>
        <v>0</v>
      </c>
    </row>
    <row r="331" spans="1:9" ht="15" customHeight="1">
      <c r="A331" s="128"/>
      <c r="B331" s="29"/>
      <c r="C331" s="46"/>
      <c r="D331" s="44"/>
      <c r="E331" s="15"/>
      <c r="F331" s="45"/>
      <c r="G331" s="13"/>
      <c r="H331" s="45"/>
      <c r="I331" s="90"/>
    </row>
    <row r="332" spans="1:9" ht="15" customHeight="1">
      <c r="A332" s="129">
        <v>22</v>
      </c>
      <c r="B332" s="29" t="s">
        <v>381</v>
      </c>
      <c r="C332" s="46"/>
      <c r="D332" s="44"/>
      <c r="E332" s="15"/>
      <c r="F332" s="45"/>
      <c r="G332" s="13"/>
      <c r="H332" s="45"/>
      <c r="I332" s="96"/>
    </row>
    <row r="333" spans="1:9" ht="15" customHeight="1">
      <c r="A333" s="85">
        <v>1</v>
      </c>
      <c r="B333" s="17" t="s">
        <v>626</v>
      </c>
      <c r="C333" s="46"/>
      <c r="D333" s="44"/>
      <c r="E333" s="15"/>
      <c r="F333" s="45"/>
      <c r="G333" s="13"/>
      <c r="H333" s="43"/>
      <c r="I333" s="113">
        <v>0</v>
      </c>
    </row>
    <row r="334" spans="1:9" ht="15" customHeight="1">
      <c r="A334" s="85">
        <v>2</v>
      </c>
      <c r="B334" s="17" t="s">
        <v>642</v>
      </c>
      <c r="C334" s="46"/>
      <c r="D334" s="44"/>
      <c r="E334" s="15"/>
      <c r="F334" s="45"/>
      <c r="G334" s="13"/>
      <c r="H334" s="45"/>
      <c r="I334" s="113">
        <v>0</v>
      </c>
    </row>
    <row r="335" spans="1:9" ht="15" customHeight="1">
      <c r="A335" s="128"/>
      <c r="B335" s="17"/>
      <c r="C335" s="46"/>
      <c r="D335" s="44"/>
      <c r="E335" s="15"/>
      <c r="F335" s="45"/>
      <c r="G335" s="13"/>
      <c r="H335" s="45"/>
      <c r="I335" s="90"/>
    </row>
    <row r="336" spans="1:9" ht="15" customHeight="1">
      <c r="A336" s="128" t="s">
        <v>408</v>
      </c>
      <c r="B336" s="75" t="s">
        <v>643</v>
      </c>
      <c r="C336" s="76"/>
      <c r="D336" s="73"/>
      <c r="E336" s="69"/>
      <c r="F336" s="74"/>
      <c r="G336" s="71"/>
      <c r="H336" s="74"/>
      <c r="I336" s="118">
        <f>SUM(I333:I335)</f>
        <v>0</v>
      </c>
    </row>
    <row r="337" spans="1:9" ht="15" customHeight="1">
      <c r="A337" s="213"/>
      <c r="B337" s="17"/>
      <c r="C337" s="46"/>
      <c r="D337" s="17"/>
      <c r="F337" s="17"/>
      <c r="G337" s="13"/>
      <c r="H337" s="17"/>
      <c r="I337" s="90"/>
    </row>
    <row r="338" spans="1:9" ht="15" customHeight="1">
      <c r="A338" s="129">
        <v>23</v>
      </c>
      <c r="B338" s="29" t="s">
        <v>644</v>
      </c>
      <c r="C338" s="46"/>
      <c r="D338" s="44"/>
      <c r="E338" s="15"/>
      <c r="F338" s="45"/>
      <c r="G338" s="13"/>
      <c r="H338" s="45"/>
      <c r="I338" s="96"/>
    </row>
    <row r="339" spans="1:9" ht="15" customHeight="1">
      <c r="A339" s="85">
        <v>1</v>
      </c>
      <c r="B339" s="17" t="s">
        <v>645</v>
      </c>
      <c r="C339" s="46"/>
      <c r="D339" s="44"/>
      <c r="E339" s="15"/>
      <c r="F339" s="45"/>
      <c r="G339" s="13"/>
      <c r="H339" s="43"/>
      <c r="I339" s="113">
        <v>0</v>
      </c>
    </row>
    <row r="340" spans="1:9" ht="15" customHeight="1">
      <c r="A340" s="85">
        <v>2</v>
      </c>
      <c r="B340" s="17" t="s">
        <v>639</v>
      </c>
      <c r="C340" s="46"/>
      <c r="D340" s="44"/>
      <c r="E340" s="15"/>
      <c r="F340" s="45"/>
      <c r="G340" s="13"/>
      <c r="H340" s="43"/>
      <c r="I340" s="112">
        <v>0</v>
      </c>
    </row>
    <row r="341" spans="1:9" ht="15" customHeight="1">
      <c r="A341" s="85">
        <v>3</v>
      </c>
      <c r="B341" s="17" t="s">
        <v>646</v>
      </c>
      <c r="C341" s="46"/>
      <c r="D341" s="44"/>
      <c r="E341" s="15"/>
      <c r="F341" s="45"/>
      <c r="G341" s="13"/>
      <c r="H341" s="43"/>
      <c r="I341" s="112">
        <v>0</v>
      </c>
    </row>
    <row r="342" spans="1:9" ht="15" customHeight="1">
      <c r="A342" s="85">
        <v>4</v>
      </c>
      <c r="B342" s="17" t="s">
        <v>647</v>
      </c>
      <c r="C342" s="46"/>
      <c r="D342" s="44"/>
      <c r="E342" s="15"/>
      <c r="F342" s="45"/>
      <c r="G342" s="13"/>
      <c r="H342" s="43"/>
      <c r="I342" s="112">
        <v>0</v>
      </c>
    </row>
    <row r="343" spans="1:9" s="31" customFormat="1" ht="15" customHeight="1">
      <c r="A343" s="130">
        <v>5</v>
      </c>
      <c r="B343" s="133" t="s">
        <v>648</v>
      </c>
      <c r="C343" s="46"/>
      <c r="D343" s="44"/>
      <c r="E343" s="15"/>
      <c r="F343" s="45"/>
      <c r="G343" s="13"/>
      <c r="H343" s="47"/>
      <c r="I343" s="305">
        <v>0</v>
      </c>
    </row>
    <row r="344" spans="1:9" s="31" customFormat="1" ht="15" customHeight="1">
      <c r="A344" s="130">
        <v>6</v>
      </c>
      <c r="B344" s="133" t="s">
        <v>649</v>
      </c>
      <c r="C344" s="46"/>
      <c r="D344" s="44"/>
      <c r="E344" s="15"/>
      <c r="F344" s="45"/>
      <c r="G344" s="13"/>
      <c r="H344" s="47"/>
      <c r="I344" s="110">
        <v>0</v>
      </c>
    </row>
    <row r="345" spans="1:9" s="31" customFormat="1" ht="15" customHeight="1">
      <c r="A345" s="130">
        <v>7</v>
      </c>
      <c r="B345" s="133" t="s">
        <v>380</v>
      </c>
      <c r="C345" s="46"/>
      <c r="D345" s="44"/>
      <c r="E345" s="15"/>
      <c r="F345" s="45"/>
      <c r="G345" s="13"/>
      <c r="H345" s="47"/>
      <c r="I345" s="305">
        <v>0</v>
      </c>
    </row>
    <row r="346" spans="1:9" ht="15" customHeight="1">
      <c r="A346" s="85">
        <v>8</v>
      </c>
      <c r="B346" s="17" t="s">
        <v>638</v>
      </c>
      <c r="C346" s="46"/>
      <c r="D346" s="44"/>
      <c r="E346" s="15"/>
      <c r="F346" s="45"/>
      <c r="G346" s="13"/>
      <c r="H346" s="43"/>
      <c r="I346" s="113">
        <v>0</v>
      </c>
    </row>
    <row r="347" spans="1:9" ht="15" customHeight="1">
      <c r="A347" s="85">
        <v>9</v>
      </c>
      <c r="B347" s="17" t="s">
        <v>650</v>
      </c>
      <c r="C347" s="46"/>
      <c r="D347" s="44"/>
      <c r="E347" s="15"/>
      <c r="F347" s="45"/>
      <c r="G347" s="13"/>
      <c r="H347" s="43"/>
      <c r="I347" s="113">
        <v>0</v>
      </c>
    </row>
    <row r="348" spans="1:9" ht="15" customHeight="1">
      <c r="A348" s="85">
        <v>10</v>
      </c>
      <c r="B348" s="17" t="s">
        <v>651</v>
      </c>
      <c r="C348" s="46"/>
      <c r="D348" s="44"/>
      <c r="E348" s="15"/>
      <c r="F348" s="45"/>
      <c r="G348" s="13"/>
      <c r="H348" s="43"/>
      <c r="I348" s="113">
        <v>0</v>
      </c>
    </row>
    <row r="349" spans="1:9" ht="15" customHeight="1">
      <c r="A349" s="85">
        <v>11</v>
      </c>
      <c r="B349" s="17" t="s">
        <v>652</v>
      </c>
      <c r="C349" s="46"/>
      <c r="D349" s="44"/>
      <c r="E349" s="15"/>
      <c r="F349" s="45"/>
      <c r="G349" s="13"/>
      <c r="H349" s="43"/>
      <c r="I349" s="86">
        <v>0</v>
      </c>
    </row>
    <row r="350" spans="1:9" ht="15" customHeight="1">
      <c r="A350" s="85"/>
      <c r="B350" s="17"/>
      <c r="C350" s="46"/>
      <c r="D350" s="44"/>
      <c r="E350" s="15"/>
      <c r="F350" s="45"/>
      <c r="G350" s="13"/>
      <c r="H350" s="45"/>
      <c r="I350" s="90"/>
    </row>
    <row r="351" spans="1:9" ht="15" customHeight="1">
      <c r="A351" s="128" t="s">
        <v>408</v>
      </c>
      <c r="B351" s="75" t="s">
        <v>653</v>
      </c>
      <c r="C351" s="76"/>
      <c r="D351" s="73"/>
      <c r="E351" s="69"/>
      <c r="F351" s="74"/>
      <c r="G351" s="71"/>
      <c r="H351" s="74"/>
      <c r="I351" s="118">
        <f>SUM(I339:I350)</f>
        <v>0</v>
      </c>
    </row>
    <row r="352" spans="1:9" ht="15" customHeight="1">
      <c r="A352" s="134"/>
      <c r="B352" s="50"/>
      <c r="C352" s="51"/>
      <c r="D352" s="52"/>
      <c r="E352" s="53"/>
      <c r="F352" s="54"/>
      <c r="G352" s="55"/>
      <c r="H352" s="54"/>
      <c r="I352" s="119"/>
    </row>
    <row r="353" spans="1:26" ht="15" customHeight="1">
      <c r="A353" s="135" t="s">
        <v>654</v>
      </c>
      <c r="B353" s="17"/>
      <c r="C353" s="45"/>
      <c r="D353" s="44"/>
      <c r="E353" s="15"/>
      <c r="F353" s="45"/>
      <c r="G353" s="13"/>
      <c r="H353" s="43"/>
      <c r="I353" s="221">
        <f>I59+I73+I83+I124+I153+I167+I179+I196+I201+I210+I231+I252+I270+I277+I291+I308+I314+I330+I336+I351</f>
        <v>0</v>
      </c>
    </row>
    <row r="354" spans="1:26" ht="15" customHeight="1">
      <c r="A354" s="128"/>
      <c r="B354" s="17"/>
      <c r="C354" s="46"/>
      <c r="D354" s="44"/>
      <c r="E354" s="15"/>
      <c r="F354" s="45"/>
      <c r="G354" s="13"/>
      <c r="H354" s="45"/>
      <c r="I354" s="119"/>
    </row>
    <row r="355" spans="1:26" ht="15" customHeight="1">
      <c r="A355" s="134"/>
      <c r="B355" s="40"/>
      <c r="C355" s="51"/>
      <c r="D355" s="52"/>
      <c r="E355" s="53"/>
      <c r="F355" s="54"/>
      <c r="G355" s="55"/>
      <c r="H355" s="54"/>
      <c r="I355" s="119"/>
    </row>
    <row r="356" spans="1:26" ht="15" customHeight="1">
      <c r="A356" s="135" t="s">
        <v>655</v>
      </c>
      <c r="B356" s="17"/>
      <c r="C356" s="45"/>
      <c r="D356" s="17"/>
      <c r="E356" s="15"/>
      <c r="F356" s="45"/>
      <c r="G356" s="13"/>
      <c r="H356" s="43"/>
      <c r="I356" s="221">
        <f>I36+I353</f>
        <v>0</v>
      </c>
    </row>
    <row r="357" spans="1:26" ht="15" customHeight="1">
      <c r="A357" s="136"/>
      <c r="B357" s="20"/>
      <c r="C357" s="56"/>
      <c r="D357" s="57"/>
      <c r="E357" s="58"/>
      <c r="F357" s="59"/>
      <c r="G357" s="60"/>
      <c r="H357" s="59"/>
      <c r="I357" s="96"/>
    </row>
    <row r="358" spans="1:26" ht="15" customHeight="1">
      <c r="A358" s="129">
        <v>24</v>
      </c>
      <c r="B358" s="29" t="s">
        <v>656</v>
      </c>
      <c r="C358" s="45"/>
      <c r="D358" s="17"/>
      <c r="F358" s="17"/>
      <c r="H358" s="45"/>
      <c r="I358" s="90"/>
    </row>
    <row r="359" spans="1:26" ht="15" customHeight="1">
      <c r="A359" s="137"/>
      <c r="B359" s="17"/>
      <c r="C359" s="46"/>
      <c r="D359" s="44"/>
      <c r="E359" s="15"/>
      <c r="F359" s="45"/>
      <c r="G359" s="13"/>
      <c r="H359" s="45"/>
      <c r="I359" s="96"/>
    </row>
    <row r="360" spans="1:26" ht="15" customHeight="1">
      <c r="A360" s="85">
        <v>1</v>
      </c>
      <c r="B360" s="17" t="s">
        <v>305</v>
      </c>
      <c r="C360" s="46" t="s">
        <v>657</v>
      </c>
      <c r="D360" s="44">
        <f>I356</f>
        <v>0</v>
      </c>
      <c r="E360" s="15" t="s">
        <v>406</v>
      </c>
      <c r="F360" s="44"/>
      <c r="G360" s="341" t="s">
        <v>664</v>
      </c>
      <c r="H360" s="43"/>
      <c r="I360" s="306" t="e">
        <f>D360*G360</f>
        <v>#VALUE!</v>
      </c>
    </row>
    <row r="361" spans="1:26" s="31" customFormat="1" ht="15" customHeight="1">
      <c r="A361" s="85">
        <v>2</v>
      </c>
      <c r="B361" s="17" t="s">
        <v>307</v>
      </c>
      <c r="C361" s="131" t="s">
        <v>657</v>
      </c>
      <c r="D361" s="61">
        <f>I356</f>
        <v>0</v>
      </c>
      <c r="E361" s="34" t="s">
        <v>406</v>
      </c>
      <c r="F361" s="61"/>
      <c r="G361" s="342" t="s">
        <v>664</v>
      </c>
      <c r="H361" s="47"/>
      <c r="I361" s="306" t="e">
        <f>D361*G361</f>
        <v>#VALUE!</v>
      </c>
    </row>
    <row r="362" spans="1:26" s="31" customFormat="1" ht="15" customHeight="1">
      <c r="A362" s="85">
        <v>3</v>
      </c>
      <c r="B362" s="17" t="s">
        <v>309</v>
      </c>
      <c r="C362" s="131" t="s">
        <v>657</v>
      </c>
      <c r="D362" s="61">
        <f>I356</f>
        <v>0</v>
      </c>
      <c r="E362" s="34" t="s">
        <v>406</v>
      </c>
      <c r="F362" s="61"/>
      <c r="G362" s="342" t="s">
        <v>664</v>
      </c>
      <c r="H362" s="145"/>
      <c r="I362" s="306" t="e">
        <f>D362*G362</f>
        <v>#VALUE!</v>
      </c>
    </row>
    <row r="363" spans="1:26" s="218" customFormat="1" ht="15.75" customHeight="1">
      <c r="A363" s="85">
        <v>4</v>
      </c>
      <c r="B363" s="215" t="s">
        <v>311</v>
      </c>
      <c r="C363" s="131" t="s">
        <v>657</v>
      </c>
      <c r="D363" s="61">
        <f t="shared" ref="D363:D365" si="2">I357</f>
        <v>0</v>
      </c>
      <c r="E363" s="34" t="s">
        <v>406</v>
      </c>
      <c r="F363" s="61"/>
      <c r="G363" s="342" t="s">
        <v>664</v>
      </c>
      <c r="H363" s="216">
        <f t="shared" ref="H363:H365" si="3">SUM(F363:G363)</f>
        <v>0</v>
      </c>
      <c r="I363" s="306" t="e">
        <f t="shared" ref="I363:I365" si="4">D363*G363</f>
        <v>#VALUE!</v>
      </c>
      <c r="J363" s="217"/>
      <c r="K363" s="217"/>
      <c r="L363" s="217"/>
      <c r="M363" s="217"/>
      <c r="N363" s="217"/>
      <c r="O363" s="217"/>
      <c r="P363" s="217"/>
      <c r="Q363" s="217"/>
      <c r="R363" s="217"/>
      <c r="S363" s="217"/>
      <c r="T363" s="217"/>
      <c r="U363" s="217"/>
      <c r="V363" s="217"/>
      <c r="W363" s="217"/>
      <c r="X363" s="217"/>
      <c r="Y363" s="217"/>
      <c r="Z363" s="217"/>
    </row>
    <row r="364" spans="1:26" s="218" customFormat="1" ht="15.75" customHeight="1">
      <c r="A364" s="85">
        <v>5</v>
      </c>
      <c r="B364" s="215" t="s">
        <v>313</v>
      </c>
      <c r="C364" s="131" t="s">
        <v>657</v>
      </c>
      <c r="D364" s="61">
        <f t="shared" si="2"/>
        <v>0</v>
      </c>
      <c r="E364" s="34" t="s">
        <v>406</v>
      </c>
      <c r="F364" s="61"/>
      <c r="G364" s="342" t="s">
        <v>664</v>
      </c>
      <c r="H364" s="216">
        <f t="shared" si="3"/>
        <v>0</v>
      </c>
      <c r="I364" s="306" t="e">
        <f t="shared" si="4"/>
        <v>#VALUE!</v>
      </c>
      <c r="J364" s="217"/>
      <c r="K364" s="217"/>
      <c r="L364" s="217"/>
      <c r="M364" s="217"/>
      <c r="N364" s="217"/>
      <c r="O364" s="217"/>
      <c r="P364" s="217"/>
      <c r="Q364" s="217"/>
      <c r="R364" s="217"/>
      <c r="S364" s="217"/>
      <c r="T364" s="217"/>
      <c r="U364" s="217"/>
      <c r="V364" s="217"/>
      <c r="W364" s="217"/>
      <c r="X364" s="217"/>
      <c r="Y364" s="217"/>
      <c r="Z364" s="217"/>
    </row>
    <row r="365" spans="1:26" s="218" customFormat="1" ht="15.75" customHeight="1">
      <c r="A365" s="85">
        <v>6</v>
      </c>
      <c r="B365" s="215" t="s">
        <v>663</v>
      </c>
      <c r="C365" s="131" t="s">
        <v>657</v>
      </c>
      <c r="D365" s="61">
        <f t="shared" si="2"/>
        <v>0</v>
      </c>
      <c r="E365" s="34" t="s">
        <v>406</v>
      </c>
      <c r="F365" s="61"/>
      <c r="G365" s="216"/>
      <c r="H365" s="216">
        <f t="shared" si="3"/>
        <v>0</v>
      </c>
      <c r="I365" s="304">
        <f t="shared" si="4"/>
        <v>0</v>
      </c>
      <c r="J365" s="217"/>
      <c r="K365" s="217"/>
      <c r="L365" s="217"/>
      <c r="M365" s="217"/>
      <c r="N365" s="217"/>
      <c r="O365" s="217"/>
      <c r="P365" s="217"/>
      <c r="Q365" s="217"/>
      <c r="R365" s="217"/>
      <c r="S365" s="217"/>
      <c r="T365" s="217"/>
      <c r="U365" s="217"/>
      <c r="V365" s="217"/>
      <c r="W365" s="217"/>
      <c r="X365" s="217"/>
      <c r="Y365" s="217"/>
      <c r="Z365" s="217"/>
    </row>
    <row r="366" spans="1:26" ht="15" customHeight="1">
      <c r="A366" s="128"/>
      <c r="B366" s="17"/>
      <c r="C366" s="46"/>
      <c r="D366" s="44"/>
      <c r="E366" s="15"/>
      <c r="F366" s="45"/>
      <c r="G366" s="13"/>
      <c r="H366" s="45"/>
      <c r="I366" s="90"/>
    </row>
    <row r="367" spans="1:26" ht="15" customHeight="1">
      <c r="A367" s="128" t="s">
        <v>408</v>
      </c>
      <c r="B367" s="75" t="s">
        <v>658</v>
      </c>
      <c r="C367" s="76"/>
      <c r="D367" s="73"/>
      <c r="E367" s="69"/>
      <c r="F367" s="74"/>
      <c r="G367" s="71"/>
      <c r="H367" s="74"/>
      <c r="I367" s="222" t="e">
        <f>SUM(I360:I366)</f>
        <v>#VALUE!</v>
      </c>
    </row>
    <row r="368" spans="1:26" ht="15" customHeight="1">
      <c r="A368" s="512"/>
      <c r="B368" s="513"/>
      <c r="C368" s="513"/>
      <c r="D368" s="513"/>
      <c r="E368" s="513"/>
      <c r="F368" s="513"/>
      <c r="G368" s="513"/>
      <c r="H368" s="513"/>
      <c r="I368" s="514"/>
    </row>
    <row r="369" spans="1:9" ht="20" thickBot="1">
      <c r="A369" s="139" t="s">
        <v>659</v>
      </c>
      <c r="B369" s="219"/>
      <c r="C369" s="220"/>
      <c r="D369" s="140"/>
      <c r="E369" s="141"/>
      <c r="F369" s="142"/>
      <c r="G369" s="143"/>
      <c r="H369" s="142"/>
      <c r="I369" s="223" t="e">
        <f>I356+I367</f>
        <v>#VALUE!</v>
      </c>
    </row>
    <row r="372" spans="1:9" ht="14" customHeight="1">
      <c r="A372" s="518" t="s">
        <v>373</v>
      </c>
      <c r="B372" s="518"/>
      <c r="C372" s="518"/>
      <c r="D372" s="518"/>
      <c r="E372" s="518"/>
      <c r="F372" s="518"/>
      <c r="G372" s="518"/>
      <c r="H372" s="518"/>
      <c r="I372" s="518"/>
    </row>
    <row r="373" spans="1:9">
      <c r="A373" s="518"/>
      <c r="B373" s="518"/>
      <c r="C373" s="518"/>
      <c r="D373" s="518"/>
      <c r="E373" s="518"/>
      <c r="F373" s="518"/>
      <c r="G373" s="518"/>
      <c r="H373" s="518"/>
      <c r="I373" s="518"/>
    </row>
  </sheetData>
  <mergeCells count="5">
    <mergeCell ref="A1:I1"/>
    <mergeCell ref="J70:J71"/>
    <mergeCell ref="A368:I368"/>
    <mergeCell ref="A2:I2"/>
    <mergeCell ref="A372:I373"/>
  </mergeCells>
  <pageMargins left="0.27" right="0.23" top="0.52" bottom="0.94" header="0.24" footer="0"/>
  <pageSetup paperSize="9" scale="90" fitToHeight="0" orientation="portrait" horizontalDpi="4294967292" verticalDpi="4294967292"/>
  <headerFooter alignWithMargins="0"/>
  <rowBreaks count="1" manualBreakCount="1">
    <brk id="21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B700-58E7-2647-96B5-C9F16CBC6DC5}">
  <sheetPr>
    <pageSetUpPr fitToPage="1"/>
  </sheetPr>
  <dimension ref="A1:Z995"/>
  <sheetViews>
    <sheetView topLeftCell="A93" zoomScaleNormal="100" workbookViewId="0">
      <selection activeCell="C14" sqref="C14"/>
    </sheetView>
  </sheetViews>
  <sheetFormatPr baseColWidth="10" defaultColWidth="15.19921875" defaultRowHeight="15" customHeight="1"/>
  <cols>
    <col min="1" max="1" width="5" style="218" customWidth="1"/>
    <col min="2" max="2" width="90.19921875" style="218" customWidth="1"/>
    <col min="3" max="5" width="17.59765625" style="218" customWidth="1"/>
    <col min="6" max="8" width="17.59765625" style="218" hidden="1" customWidth="1"/>
    <col min="9" max="26" width="11.19921875" style="218" customWidth="1"/>
    <col min="27" max="16384" width="15.19921875" style="218"/>
  </cols>
  <sheetData>
    <row r="1" spans="1:26" ht="15" customHeight="1" thickBot="1">
      <c r="A1" s="528" t="s">
        <v>682</v>
      </c>
      <c r="B1" s="529"/>
      <c r="C1" s="529"/>
      <c r="D1" s="529"/>
      <c r="E1" s="529"/>
      <c r="F1" s="233"/>
      <c r="G1" s="233"/>
      <c r="H1" s="233"/>
      <c r="I1" s="217"/>
    </row>
    <row r="2" spans="1:26" ht="15" customHeight="1" thickBot="1">
      <c r="A2" s="525" t="s">
        <v>682</v>
      </c>
      <c r="B2" s="526"/>
      <c r="C2" s="526"/>
      <c r="D2" s="526"/>
      <c r="E2" s="526"/>
      <c r="F2" s="234"/>
      <c r="G2" s="234"/>
      <c r="H2" s="234"/>
      <c r="I2" s="217"/>
    </row>
    <row r="3" spans="1:26" ht="17" thickTop="1">
      <c r="A3" s="235"/>
      <c r="B3" s="236"/>
      <c r="C3" s="519" t="s">
        <v>84</v>
      </c>
      <c r="D3" s="520"/>
      <c r="E3" s="521"/>
      <c r="F3" s="522" t="s">
        <v>85</v>
      </c>
      <c r="G3" s="523"/>
      <c r="H3" s="524"/>
      <c r="I3" s="217"/>
      <c r="J3" s="217"/>
      <c r="K3" s="217"/>
      <c r="L3" s="217"/>
      <c r="M3" s="217"/>
      <c r="N3" s="217"/>
      <c r="O3" s="217"/>
      <c r="P3" s="217"/>
      <c r="Q3" s="217"/>
      <c r="R3" s="217"/>
      <c r="S3" s="217"/>
      <c r="T3" s="217"/>
      <c r="U3" s="217"/>
      <c r="V3" s="217"/>
      <c r="W3" s="217"/>
      <c r="X3" s="217"/>
      <c r="Y3" s="217"/>
      <c r="Z3" s="217"/>
    </row>
    <row r="4" spans="1:26" ht="15.75" customHeight="1">
      <c r="A4" s="318">
        <v>1</v>
      </c>
      <c r="B4" s="319" t="s">
        <v>86</v>
      </c>
      <c r="C4" s="237" t="s">
        <v>87</v>
      </c>
      <c r="D4" s="238" t="s">
        <v>88</v>
      </c>
      <c r="E4" s="239" t="s">
        <v>89</v>
      </c>
      <c r="F4" s="238" t="s">
        <v>87</v>
      </c>
      <c r="G4" s="238" t="s">
        <v>88</v>
      </c>
      <c r="H4" s="240" t="s">
        <v>90</v>
      </c>
      <c r="I4" s="241"/>
      <c r="J4" s="241"/>
      <c r="K4" s="241"/>
      <c r="L4" s="241"/>
      <c r="M4" s="241"/>
      <c r="N4" s="241"/>
      <c r="O4" s="241"/>
      <c r="P4" s="241"/>
      <c r="Q4" s="241"/>
      <c r="R4" s="241"/>
      <c r="S4" s="241"/>
      <c r="T4" s="241"/>
      <c r="U4" s="241"/>
      <c r="V4" s="241"/>
      <c r="W4" s="241"/>
      <c r="X4" s="241"/>
      <c r="Y4" s="241"/>
      <c r="Z4" s="241"/>
    </row>
    <row r="5" spans="1:26" ht="15.75" customHeight="1">
      <c r="A5" s="320" t="s">
        <v>680</v>
      </c>
      <c r="B5" s="321" t="s">
        <v>92</v>
      </c>
      <c r="C5" s="242">
        <v>0</v>
      </c>
      <c r="D5" s="242">
        <v>0</v>
      </c>
      <c r="E5" s="329">
        <f t="shared" ref="E5:E18" si="0">SUM(C5:D5)</f>
        <v>0</v>
      </c>
      <c r="F5" s="243"/>
      <c r="G5" s="243"/>
      <c r="H5" s="244">
        <f t="shared" ref="H5:H18" si="1">SUM(F5:G5)</f>
        <v>0</v>
      </c>
      <c r="I5" s="217"/>
      <c r="J5" s="217"/>
      <c r="K5" s="217"/>
      <c r="L5" s="217"/>
      <c r="M5" s="217"/>
      <c r="N5" s="217"/>
      <c r="O5" s="217"/>
      <c r="P5" s="217"/>
      <c r="Q5" s="217"/>
      <c r="R5" s="217"/>
      <c r="S5" s="217"/>
      <c r="T5" s="217"/>
      <c r="U5" s="217"/>
      <c r="V5" s="217"/>
      <c r="W5" s="217"/>
      <c r="X5" s="217"/>
      <c r="Y5" s="217"/>
      <c r="Z5" s="217"/>
    </row>
    <row r="6" spans="1:26" ht="15.75" customHeight="1">
      <c r="A6" s="320" t="s">
        <v>91</v>
      </c>
      <c r="B6" s="321" t="s">
        <v>94</v>
      </c>
      <c r="C6" s="245">
        <v>0</v>
      </c>
      <c r="D6" s="245">
        <v>0</v>
      </c>
      <c r="E6" s="329">
        <f t="shared" si="0"/>
        <v>0</v>
      </c>
      <c r="F6" s="243"/>
      <c r="G6" s="243"/>
      <c r="H6" s="244">
        <f t="shared" si="1"/>
        <v>0</v>
      </c>
      <c r="I6" s="217"/>
      <c r="J6" s="217"/>
      <c r="K6" s="217"/>
      <c r="L6" s="217"/>
      <c r="M6" s="217"/>
      <c r="N6" s="217"/>
      <c r="O6" s="217"/>
      <c r="P6" s="217"/>
      <c r="Q6" s="217"/>
      <c r="R6" s="217"/>
      <c r="S6" s="217"/>
      <c r="T6" s="217"/>
      <c r="U6" s="217"/>
      <c r="V6" s="217"/>
      <c r="W6" s="217"/>
      <c r="X6" s="217"/>
      <c r="Y6" s="217"/>
      <c r="Z6" s="217"/>
    </row>
    <row r="7" spans="1:26" ht="15.75" customHeight="1">
      <c r="A7" s="320" t="s">
        <v>93</v>
      </c>
      <c r="B7" s="321" t="s">
        <v>96</v>
      </c>
      <c r="C7" s="245">
        <v>0</v>
      </c>
      <c r="D7" s="245">
        <v>0</v>
      </c>
      <c r="E7" s="329">
        <f t="shared" si="0"/>
        <v>0</v>
      </c>
      <c r="F7" s="243"/>
      <c r="G7" s="243"/>
      <c r="H7" s="244">
        <f t="shared" si="1"/>
        <v>0</v>
      </c>
      <c r="I7" s="217"/>
      <c r="J7" s="217"/>
      <c r="K7" s="217"/>
      <c r="L7" s="217"/>
      <c r="M7" s="217"/>
      <c r="N7" s="217"/>
      <c r="O7" s="217"/>
      <c r="P7" s="217"/>
      <c r="Q7" s="217"/>
      <c r="R7" s="217"/>
      <c r="S7" s="217"/>
      <c r="T7" s="217"/>
      <c r="U7" s="217"/>
      <c r="V7" s="217"/>
      <c r="W7" s="217"/>
      <c r="X7" s="217"/>
      <c r="Y7" s="217"/>
      <c r="Z7" s="217"/>
    </row>
    <row r="8" spans="1:26" ht="15.75" customHeight="1">
      <c r="A8" s="320" t="s">
        <v>95</v>
      </c>
      <c r="B8" s="321" t="s">
        <v>98</v>
      </c>
      <c r="C8" s="245">
        <v>0</v>
      </c>
      <c r="D8" s="245">
        <v>0</v>
      </c>
      <c r="E8" s="329">
        <f t="shared" si="0"/>
        <v>0</v>
      </c>
      <c r="F8" s="243"/>
      <c r="G8" s="243"/>
      <c r="H8" s="244">
        <f t="shared" si="1"/>
        <v>0</v>
      </c>
      <c r="I8" s="217"/>
      <c r="J8" s="217"/>
      <c r="K8" s="217"/>
      <c r="L8" s="217"/>
      <c r="M8" s="217"/>
      <c r="N8" s="217"/>
      <c r="O8" s="217"/>
      <c r="P8" s="217"/>
      <c r="Q8" s="217"/>
      <c r="R8" s="217"/>
      <c r="S8" s="217"/>
      <c r="T8" s="217"/>
      <c r="U8" s="217"/>
      <c r="V8" s="217"/>
      <c r="W8" s="217"/>
      <c r="X8" s="217"/>
      <c r="Y8" s="217"/>
      <c r="Z8" s="217"/>
    </row>
    <row r="9" spans="1:26" ht="15.75" customHeight="1">
      <c r="A9" s="320" t="s">
        <v>97</v>
      </c>
      <c r="B9" s="321" t="s">
        <v>100</v>
      </c>
      <c r="C9" s="245">
        <v>0</v>
      </c>
      <c r="D9" s="245">
        <v>0</v>
      </c>
      <c r="E9" s="329">
        <f t="shared" si="0"/>
        <v>0</v>
      </c>
      <c r="F9" s="243"/>
      <c r="G9" s="243"/>
      <c r="H9" s="244">
        <f t="shared" si="1"/>
        <v>0</v>
      </c>
      <c r="I9" s="217"/>
      <c r="J9" s="217"/>
      <c r="K9" s="217"/>
      <c r="L9" s="217"/>
      <c r="M9" s="217"/>
      <c r="N9" s="217"/>
      <c r="O9" s="217"/>
      <c r="P9" s="217"/>
      <c r="Q9" s="217"/>
      <c r="R9" s="217"/>
      <c r="S9" s="217"/>
      <c r="T9" s="217"/>
      <c r="U9" s="217"/>
      <c r="V9" s="217"/>
      <c r="W9" s="217"/>
      <c r="X9" s="217"/>
      <c r="Y9" s="217"/>
      <c r="Z9" s="217"/>
    </row>
    <row r="10" spans="1:26" ht="15.75" customHeight="1">
      <c r="A10" s="320" t="s">
        <v>99</v>
      </c>
      <c r="B10" s="321" t="s">
        <v>102</v>
      </c>
      <c r="C10" s="245">
        <v>0</v>
      </c>
      <c r="D10" s="245">
        <v>0</v>
      </c>
      <c r="E10" s="329">
        <f t="shared" si="0"/>
        <v>0</v>
      </c>
      <c r="F10" s="243"/>
      <c r="G10" s="243"/>
      <c r="H10" s="244">
        <f t="shared" si="1"/>
        <v>0</v>
      </c>
      <c r="I10" s="217"/>
      <c r="J10" s="217"/>
      <c r="K10" s="217"/>
      <c r="L10" s="217"/>
      <c r="M10" s="217"/>
      <c r="N10" s="217"/>
      <c r="O10" s="217"/>
      <c r="P10" s="217"/>
      <c r="Q10" s="217"/>
      <c r="R10" s="217"/>
      <c r="S10" s="217"/>
      <c r="T10" s="217"/>
      <c r="U10" s="217"/>
      <c r="V10" s="217"/>
      <c r="W10" s="217"/>
      <c r="X10" s="217"/>
      <c r="Y10" s="217"/>
      <c r="Z10" s="217"/>
    </row>
    <row r="11" spans="1:26" ht="15.75" customHeight="1">
      <c r="A11" s="320" t="s">
        <v>101</v>
      </c>
      <c r="B11" s="321" t="s">
        <v>104</v>
      </c>
      <c r="C11" s="245">
        <v>0</v>
      </c>
      <c r="D11" s="245">
        <v>0</v>
      </c>
      <c r="E11" s="329">
        <f t="shared" si="0"/>
        <v>0</v>
      </c>
      <c r="F11" s="243"/>
      <c r="G11" s="243"/>
      <c r="H11" s="244">
        <f t="shared" si="1"/>
        <v>0</v>
      </c>
      <c r="I11" s="217"/>
      <c r="J11" s="217"/>
      <c r="K11" s="217"/>
      <c r="L11" s="217"/>
      <c r="M11" s="217"/>
      <c r="N11" s="217"/>
      <c r="O11" s="217"/>
      <c r="P11" s="217"/>
      <c r="Q11" s="217"/>
      <c r="R11" s="217"/>
      <c r="S11" s="217"/>
      <c r="T11" s="217"/>
      <c r="U11" s="217"/>
      <c r="V11" s="217"/>
      <c r="W11" s="217"/>
      <c r="X11" s="217"/>
      <c r="Y11" s="217"/>
      <c r="Z11" s="217"/>
    </row>
    <row r="12" spans="1:26" ht="15.75" customHeight="1">
      <c r="A12" s="320" t="s">
        <v>103</v>
      </c>
      <c r="B12" s="321" t="s">
        <v>106</v>
      </c>
      <c r="C12" s="245">
        <v>0</v>
      </c>
      <c r="D12" s="245">
        <v>0</v>
      </c>
      <c r="E12" s="329">
        <f t="shared" si="0"/>
        <v>0</v>
      </c>
      <c r="F12" s="243"/>
      <c r="G12" s="243"/>
      <c r="H12" s="244">
        <f t="shared" si="1"/>
        <v>0</v>
      </c>
      <c r="I12" s="217"/>
      <c r="J12" s="217"/>
      <c r="K12" s="217"/>
      <c r="L12" s="217"/>
      <c r="M12" s="217"/>
      <c r="N12" s="217"/>
      <c r="O12" s="217"/>
      <c r="P12" s="217"/>
      <c r="Q12" s="217"/>
      <c r="R12" s="217"/>
      <c r="S12" s="217"/>
      <c r="T12" s="217"/>
      <c r="U12" s="217"/>
      <c r="V12" s="217"/>
      <c r="W12" s="217"/>
      <c r="X12" s="217"/>
      <c r="Y12" s="217"/>
      <c r="Z12" s="217"/>
    </row>
    <row r="13" spans="1:26" ht="15.75" customHeight="1">
      <c r="A13" s="320" t="s">
        <v>105</v>
      </c>
      <c r="B13" s="321" t="s">
        <v>108</v>
      </c>
      <c r="C13" s="245">
        <v>0</v>
      </c>
      <c r="D13" s="245">
        <v>0</v>
      </c>
      <c r="E13" s="329">
        <f t="shared" si="0"/>
        <v>0</v>
      </c>
      <c r="F13" s="243"/>
      <c r="G13" s="243"/>
      <c r="H13" s="244">
        <f t="shared" si="1"/>
        <v>0</v>
      </c>
      <c r="I13" s="217"/>
      <c r="J13" s="217"/>
      <c r="K13" s="217"/>
      <c r="L13" s="217"/>
      <c r="M13" s="217"/>
      <c r="N13" s="217"/>
      <c r="O13" s="217"/>
      <c r="P13" s="217"/>
      <c r="Q13" s="217"/>
      <c r="R13" s="217"/>
      <c r="S13" s="217"/>
      <c r="T13" s="217"/>
      <c r="U13" s="217"/>
      <c r="V13" s="217"/>
      <c r="W13" s="217"/>
      <c r="X13" s="217"/>
      <c r="Y13" s="217"/>
      <c r="Z13" s="217"/>
    </row>
    <row r="14" spans="1:26" ht="15.75" customHeight="1">
      <c r="A14" s="320" t="s">
        <v>107</v>
      </c>
      <c r="B14" s="321" t="s">
        <v>110</v>
      </c>
      <c r="C14" s="245">
        <v>0</v>
      </c>
      <c r="D14" s="245">
        <v>0</v>
      </c>
      <c r="E14" s="329">
        <f t="shared" si="0"/>
        <v>0</v>
      </c>
      <c r="F14" s="243"/>
      <c r="G14" s="243"/>
      <c r="H14" s="244">
        <f t="shared" si="1"/>
        <v>0</v>
      </c>
      <c r="I14" s="217"/>
      <c r="J14" s="217"/>
      <c r="K14" s="217"/>
      <c r="L14" s="217"/>
      <c r="M14" s="217"/>
      <c r="N14" s="217"/>
      <c r="O14" s="217"/>
      <c r="P14" s="217"/>
      <c r="Q14" s="217"/>
      <c r="R14" s="217"/>
      <c r="S14" s="217"/>
      <c r="T14" s="217"/>
      <c r="U14" s="217"/>
      <c r="V14" s="217"/>
      <c r="W14" s="217"/>
      <c r="X14" s="217"/>
      <c r="Y14" s="217"/>
      <c r="Z14" s="217"/>
    </row>
    <row r="15" spans="1:26" ht="15.75" customHeight="1">
      <c r="A15" s="320" t="s">
        <v>109</v>
      </c>
      <c r="B15" s="321" t="s">
        <v>112</v>
      </c>
      <c r="C15" s="245">
        <v>0</v>
      </c>
      <c r="D15" s="245">
        <v>0</v>
      </c>
      <c r="E15" s="329">
        <f t="shared" si="0"/>
        <v>0</v>
      </c>
      <c r="F15" s="243"/>
      <c r="G15" s="243"/>
      <c r="H15" s="244">
        <f t="shared" si="1"/>
        <v>0</v>
      </c>
      <c r="I15" s="217"/>
      <c r="J15" s="217"/>
      <c r="K15" s="217"/>
      <c r="L15" s="217"/>
      <c r="M15" s="217"/>
      <c r="N15" s="217"/>
      <c r="O15" s="217"/>
      <c r="P15" s="217"/>
      <c r="Q15" s="217"/>
      <c r="R15" s="217"/>
      <c r="S15" s="217"/>
      <c r="T15" s="217"/>
      <c r="U15" s="217"/>
      <c r="V15" s="217"/>
      <c r="W15" s="217"/>
      <c r="X15" s="217"/>
      <c r="Y15" s="217"/>
      <c r="Z15" s="217"/>
    </row>
    <row r="16" spans="1:26" ht="15.75" customHeight="1">
      <c r="A16" s="320" t="s">
        <v>111</v>
      </c>
      <c r="B16" s="321" t="s">
        <v>114</v>
      </c>
      <c r="C16" s="245">
        <v>0</v>
      </c>
      <c r="D16" s="245">
        <v>0</v>
      </c>
      <c r="E16" s="329">
        <f t="shared" si="0"/>
        <v>0</v>
      </c>
      <c r="F16" s="243"/>
      <c r="G16" s="243"/>
      <c r="H16" s="244">
        <f t="shared" si="1"/>
        <v>0</v>
      </c>
      <c r="I16" s="217"/>
      <c r="J16" s="217"/>
      <c r="K16" s="217"/>
      <c r="L16" s="217"/>
      <c r="M16" s="217"/>
      <c r="N16" s="217"/>
      <c r="O16" s="217"/>
      <c r="P16" s="217"/>
      <c r="Q16" s="217"/>
      <c r="R16" s="217"/>
      <c r="S16" s="217"/>
      <c r="T16" s="217"/>
      <c r="U16" s="217"/>
      <c r="V16" s="217"/>
      <c r="W16" s="217"/>
      <c r="X16" s="217"/>
      <c r="Y16" s="217"/>
      <c r="Z16" s="217"/>
    </row>
    <row r="17" spans="1:26" ht="15.75" customHeight="1">
      <c r="A17" s="320" t="s">
        <v>113</v>
      </c>
      <c r="B17" s="321" t="s">
        <v>116</v>
      </c>
      <c r="C17" s="245">
        <v>0</v>
      </c>
      <c r="D17" s="245">
        <v>0</v>
      </c>
      <c r="E17" s="329">
        <f t="shared" si="0"/>
        <v>0</v>
      </c>
      <c r="F17" s="243"/>
      <c r="G17" s="243"/>
      <c r="H17" s="244">
        <f t="shared" si="1"/>
        <v>0</v>
      </c>
      <c r="I17" s="217"/>
      <c r="J17" s="217"/>
      <c r="K17" s="217"/>
      <c r="L17" s="217"/>
      <c r="M17" s="217"/>
      <c r="N17" s="217"/>
      <c r="O17" s="217"/>
      <c r="P17" s="217"/>
      <c r="Q17" s="217"/>
      <c r="R17" s="217"/>
      <c r="S17" s="217"/>
      <c r="T17" s="217"/>
      <c r="U17" s="217"/>
      <c r="V17" s="217"/>
      <c r="W17" s="217"/>
      <c r="X17" s="217"/>
      <c r="Y17" s="217"/>
      <c r="Z17" s="217"/>
    </row>
    <row r="18" spans="1:26" ht="15.75" customHeight="1">
      <c r="A18" s="320" t="s">
        <v>115</v>
      </c>
      <c r="B18" s="321" t="s">
        <v>117</v>
      </c>
      <c r="C18" s="246">
        <v>0</v>
      </c>
      <c r="D18" s="246">
        <v>0</v>
      </c>
      <c r="E18" s="329">
        <f t="shared" si="0"/>
        <v>0</v>
      </c>
      <c r="F18" s="243"/>
      <c r="G18" s="243"/>
      <c r="H18" s="244">
        <f t="shared" si="1"/>
        <v>0</v>
      </c>
      <c r="I18" s="217"/>
      <c r="J18" s="217"/>
      <c r="K18" s="217"/>
      <c r="L18" s="217"/>
      <c r="M18" s="217"/>
      <c r="N18" s="217"/>
      <c r="O18" s="217"/>
      <c r="P18" s="217"/>
      <c r="Q18" s="217"/>
      <c r="R18" s="217"/>
      <c r="S18" s="217"/>
      <c r="T18" s="217"/>
      <c r="U18" s="217"/>
      <c r="V18" s="217"/>
      <c r="W18" s="217"/>
      <c r="X18" s="217"/>
      <c r="Y18" s="217"/>
      <c r="Z18" s="217"/>
    </row>
    <row r="19" spans="1:26" ht="15.75" customHeight="1">
      <c r="A19" s="322"/>
      <c r="B19" s="226" t="s">
        <v>118</v>
      </c>
      <c r="C19" s="330">
        <f t="shared" ref="C19:E19" si="2">SUM(C5:C18)</f>
        <v>0</v>
      </c>
      <c r="D19" s="330">
        <f t="shared" ref="D19" si="3">SUM(D5:D18)</f>
        <v>0</v>
      </c>
      <c r="E19" s="331">
        <f t="shared" si="2"/>
        <v>0</v>
      </c>
      <c r="F19" s="247">
        <f t="shared" ref="F19:H19" si="4">SUM(F5:F18)</f>
        <v>0</v>
      </c>
      <c r="G19" s="247">
        <f t="shared" si="4"/>
        <v>0</v>
      </c>
      <c r="H19" s="248">
        <f t="shared" si="4"/>
        <v>0</v>
      </c>
      <c r="I19" s="241"/>
      <c r="J19" s="241"/>
      <c r="K19" s="241"/>
      <c r="L19" s="241"/>
      <c r="M19" s="241"/>
      <c r="N19" s="241"/>
      <c r="O19" s="241"/>
      <c r="P19" s="241"/>
      <c r="Q19" s="241"/>
      <c r="R19" s="241"/>
      <c r="S19" s="241"/>
      <c r="T19" s="241"/>
      <c r="U19" s="241"/>
      <c r="V19" s="241"/>
      <c r="W19" s="241"/>
      <c r="X19" s="241"/>
      <c r="Y19" s="241"/>
      <c r="Z19" s="241"/>
    </row>
    <row r="20" spans="1:26" ht="15.75" customHeight="1">
      <c r="A20" s="318">
        <v>2</v>
      </c>
      <c r="B20" s="319" t="s">
        <v>119</v>
      </c>
      <c r="C20" s="249"/>
      <c r="D20" s="249"/>
      <c r="E20" s="332"/>
      <c r="F20" s="241"/>
      <c r="G20" s="241"/>
      <c r="H20" s="250"/>
      <c r="I20" s="241"/>
      <c r="J20" s="241"/>
      <c r="K20" s="241"/>
      <c r="L20" s="241"/>
      <c r="M20" s="241"/>
      <c r="N20" s="241"/>
      <c r="O20" s="241"/>
      <c r="P20" s="241"/>
      <c r="Q20" s="241"/>
      <c r="R20" s="241"/>
      <c r="S20" s="241"/>
      <c r="T20" s="241"/>
      <c r="U20" s="241"/>
      <c r="V20" s="241"/>
      <c r="W20" s="241"/>
      <c r="X20" s="241"/>
      <c r="Y20" s="241"/>
      <c r="Z20" s="241"/>
    </row>
    <row r="21" spans="1:26" ht="15.75" customHeight="1">
      <c r="A21" s="320" t="s">
        <v>120</v>
      </c>
      <c r="B21" s="321" t="s">
        <v>121</v>
      </c>
      <c r="C21" s="245">
        <v>0</v>
      </c>
      <c r="D21" s="245">
        <v>0</v>
      </c>
      <c r="E21" s="333">
        <f t="shared" ref="E21:E26" si="5">SUM(C21:D21)</f>
        <v>0</v>
      </c>
      <c r="F21" s="243"/>
      <c r="G21" s="243"/>
      <c r="H21" s="244">
        <f t="shared" ref="H21:H26" si="6">SUM(F21:G21)</f>
        <v>0</v>
      </c>
      <c r="I21" s="217"/>
      <c r="J21" s="217"/>
      <c r="K21" s="217"/>
      <c r="L21" s="217"/>
      <c r="M21" s="217"/>
      <c r="N21" s="217"/>
      <c r="O21" s="217"/>
      <c r="P21" s="217"/>
      <c r="Q21" s="217"/>
      <c r="R21" s="217"/>
      <c r="S21" s="217"/>
      <c r="T21" s="217"/>
      <c r="U21" s="217"/>
      <c r="V21" s="217"/>
      <c r="W21" s="217"/>
      <c r="X21" s="217"/>
      <c r="Y21" s="217"/>
      <c r="Z21" s="217"/>
    </row>
    <row r="22" spans="1:26" ht="15.75" customHeight="1">
      <c r="A22" s="320" t="s">
        <v>122</v>
      </c>
      <c r="B22" s="321" t="s">
        <v>123</v>
      </c>
      <c r="C22" s="245">
        <v>0</v>
      </c>
      <c r="D22" s="245">
        <v>0</v>
      </c>
      <c r="E22" s="333">
        <f t="shared" si="5"/>
        <v>0</v>
      </c>
      <c r="F22" s="243"/>
      <c r="G22" s="243"/>
      <c r="H22" s="244">
        <f t="shared" si="6"/>
        <v>0</v>
      </c>
      <c r="I22" s="217"/>
      <c r="J22" s="217"/>
      <c r="K22" s="217"/>
      <c r="L22" s="217"/>
      <c r="M22" s="217"/>
      <c r="N22" s="217"/>
      <c r="O22" s="217"/>
      <c r="P22" s="217"/>
      <c r="Q22" s="217"/>
      <c r="R22" s="217"/>
      <c r="S22" s="217"/>
      <c r="T22" s="217"/>
      <c r="U22" s="217"/>
      <c r="V22" s="217"/>
      <c r="W22" s="217"/>
      <c r="X22" s="217"/>
      <c r="Y22" s="217"/>
      <c r="Z22" s="217"/>
    </row>
    <row r="23" spans="1:26" ht="15.75" customHeight="1">
      <c r="A23" s="320" t="s">
        <v>124</v>
      </c>
      <c r="B23" s="321" t="s">
        <v>125</v>
      </c>
      <c r="C23" s="245">
        <v>0</v>
      </c>
      <c r="D23" s="245">
        <v>0</v>
      </c>
      <c r="E23" s="333">
        <f t="shared" si="5"/>
        <v>0</v>
      </c>
      <c r="F23" s="243"/>
      <c r="G23" s="243"/>
      <c r="H23" s="244">
        <f t="shared" si="6"/>
        <v>0</v>
      </c>
      <c r="I23" s="217"/>
      <c r="J23" s="217"/>
      <c r="K23" s="217"/>
      <c r="L23" s="217"/>
      <c r="M23" s="217"/>
      <c r="N23" s="217"/>
      <c r="O23" s="217"/>
      <c r="P23" s="217"/>
      <c r="Q23" s="217"/>
      <c r="R23" s="217"/>
      <c r="S23" s="217"/>
      <c r="T23" s="217"/>
      <c r="U23" s="217"/>
      <c r="V23" s="217"/>
      <c r="W23" s="217"/>
      <c r="X23" s="217"/>
      <c r="Y23" s="217"/>
      <c r="Z23" s="217"/>
    </row>
    <row r="24" spans="1:26" ht="15.75" customHeight="1">
      <c r="A24" s="320" t="s">
        <v>126</v>
      </c>
      <c r="B24" s="321" t="s">
        <v>127</v>
      </c>
      <c r="C24" s="245">
        <v>0</v>
      </c>
      <c r="D24" s="245">
        <v>0</v>
      </c>
      <c r="E24" s="333">
        <f t="shared" si="5"/>
        <v>0</v>
      </c>
      <c r="F24" s="243"/>
      <c r="G24" s="243"/>
      <c r="H24" s="244">
        <f t="shared" si="6"/>
        <v>0</v>
      </c>
      <c r="I24" s="217"/>
      <c r="J24" s="217"/>
      <c r="K24" s="217"/>
      <c r="L24" s="217"/>
      <c r="M24" s="217"/>
      <c r="N24" s="217"/>
      <c r="O24" s="217"/>
      <c r="P24" s="217"/>
      <c r="Q24" s="217"/>
      <c r="R24" s="217"/>
      <c r="S24" s="217"/>
      <c r="T24" s="217"/>
      <c r="U24" s="217"/>
      <c r="V24" s="217"/>
      <c r="W24" s="217"/>
      <c r="X24" s="217"/>
      <c r="Y24" s="217"/>
      <c r="Z24" s="217"/>
    </row>
    <row r="25" spans="1:26" ht="15.75" customHeight="1">
      <c r="A25" s="320" t="s">
        <v>128</v>
      </c>
      <c r="B25" s="321" t="s">
        <v>129</v>
      </c>
      <c r="C25" s="245">
        <v>0</v>
      </c>
      <c r="D25" s="245">
        <v>0</v>
      </c>
      <c r="E25" s="333">
        <f t="shared" si="5"/>
        <v>0</v>
      </c>
      <c r="F25" s="243"/>
      <c r="G25" s="243"/>
      <c r="H25" s="244">
        <f t="shared" si="6"/>
        <v>0</v>
      </c>
      <c r="I25" s="217"/>
      <c r="J25" s="217"/>
      <c r="K25" s="217"/>
      <c r="L25" s="217"/>
      <c r="M25" s="217"/>
      <c r="N25" s="217"/>
      <c r="O25" s="217"/>
      <c r="P25" s="217"/>
      <c r="Q25" s="217"/>
      <c r="R25" s="217"/>
      <c r="S25" s="217"/>
      <c r="T25" s="217"/>
      <c r="U25" s="217"/>
      <c r="V25" s="217"/>
      <c r="W25" s="217"/>
      <c r="X25" s="217"/>
      <c r="Y25" s="217"/>
      <c r="Z25" s="217"/>
    </row>
    <row r="26" spans="1:26" ht="15.75" customHeight="1">
      <c r="A26" s="320" t="s">
        <v>130</v>
      </c>
      <c r="B26" s="321" t="s">
        <v>131</v>
      </c>
      <c r="C26" s="245">
        <v>0</v>
      </c>
      <c r="D26" s="245">
        <v>0</v>
      </c>
      <c r="E26" s="333">
        <f t="shared" si="5"/>
        <v>0</v>
      </c>
      <c r="F26" s="243"/>
      <c r="G26" s="243"/>
      <c r="H26" s="244">
        <f t="shared" si="6"/>
        <v>0</v>
      </c>
      <c r="I26" s="217"/>
      <c r="J26" s="217"/>
      <c r="K26" s="217"/>
      <c r="L26" s="217"/>
      <c r="M26" s="217"/>
      <c r="N26" s="217"/>
      <c r="O26" s="217"/>
      <c r="P26" s="217"/>
      <c r="Q26" s="217"/>
      <c r="R26" s="217"/>
      <c r="S26" s="217"/>
      <c r="T26" s="217"/>
      <c r="U26" s="217"/>
      <c r="V26" s="217"/>
      <c r="W26" s="217"/>
      <c r="X26" s="217"/>
      <c r="Y26" s="217"/>
      <c r="Z26" s="217"/>
    </row>
    <row r="27" spans="1:26" ht="15.75" customHeight="1">
      <c r="A27" s="323"/>
      <c r="B27" s="226" t="s">
        <v>132</v>
      </c>
      <c r="C27" s="314">
        <f t="shared" ref="C27:E27" si="7">SUM(C21:C26)</f>
        <v>0</v>
      </c>
      <c r="D27" s="314">
        <f t="shared" ref="D27" si="8">SUM(D21:D26)</f>
        <v>0</v>
      </c>
      <c r="E27" s="315">
        <f t="shared" si="7"/>
        <v>0</v>
      </c>
      <c r="F27" s="251">
        <f t="shared" ref="F27:H27" si="9">SUM(F21:F26)</f>
        <v>0</v>
      </c>
      <c r="G27" s="251">
        <f t="shared" si="9"/>
        <v>0</v>
      </c>
      <c r="H27" s="252">
        <f t="shared" si="9"/>
        <v>0</v>
      </c>
      <c r="I27" s="217"/>
      <c r="J27" s="217"/>
      <c r="K27" s="217"/>
      <c r="L27" s="217"/>
      <c r="M27" s="217"/>
      <c r="N27" s="217"/>
      <c r="O27" s="217"/>
      <c r="P27" s="217"/>
      <c r="Q27" s="217"/>
      <c r="R27" s="217"/>
      <c r="S27" s="217"/>
      <c r="T27" s="217"/>
      <c r="U27" s="217"/>
      <c r="V27" s="217"/>
      <c r="W27" s="217"/>
      <c r="X27" s="217"/>
      <c r="Y27" s="217"/>
      <c r="Z27" s="217"/>
    </row>
    <row r="28" spans="1:26" ht="15.75" customHeight="1">
      <c r="A28" s="318">
        <v>3</v>
      </c>
      <c r="B28" s="319" t="s">
        <v>133</v>
      </c>
      <c r="C28" s="249"/>
      <c r="D28" s="249"/>
      <c r="E28" s="332"/>
      <c r="F28" s="241"/>
      <c r="G28" s="241"/>
      <c r="H28" s="250"/>
      <c r="I28" s="241"/>
      <c r="J28" s="241"/>
      <c r="K28" s="241"/>
      <c r="L28" s="241"/>
      <c r="M28" s="241"/>
      <c r="N28" s="241"/>
      <c r="O28" s="241"/>
      <c r="P28" s="241"/>
      <c r="Q28" s="241"/>
      <c r="R28" s="241"/>
      <c r="S28" s="241"/>
      <c r="T28" s="241"/>
      <c r="U28" s="241"/>
      <c r="V28" s="241"/>
      <c r="W28" s="241"/>
      <c r="X28" s="241"/>
      <c r="Y28" s="241"/>
      <c r="Z28" s="241"/>
    </row>
    <row r="29" spans="1:26" ht="15.75" customHeight="1">
      <c r="A29" s="320" t="s">
        <v>134</v>
      </c>
      <c r="B29" s="321" t="s">
        <v>660</v>
      </c>
      <c r="C29" s="245">
        <v>0</v>
      </c>
      <c r="D29" s="245">
        <v>0</v>
      </c>
      <c r="E29" s="333">
        <f t="shared" ref="E29:E32" si="10">SUM(C29:D29)</f>
        <v>0</v>
      </c>
      <c r="F29" s="243"/>
      <c r="G29" s="243"/>
      <c r="H29" s="244">
        <f t="shared" ref="H29:H32" si="11">SUM(F29:G29)</f>
        <v>0</v>
      </c>
      <c r="I29" s="217"/>
      <c r="J29" s="217"/>
      <c r="K29" s="217"/>
      <c r="L29" s="217"/>
      <c r="M29" s="217"/>
      <c r="N29" s="217"/>
      <c r="O29" s="217"/>
      <c r="P29" s="217"/>
      <c r="Q29" s="217"/>
      <c r="R29" s="217"/>
      <c r="S29" s="217"/>
      <c r="T29" s="217"/>
      <c r="U29" s="217"/>
      <c r="V29" s="217"/>
      <c r="W29" s="217"/>
      <c r="X29" s="217"/>
      <c r="Y29" s="217"/>
      <c r="Z29" s="217"/>
    </row>
    <row r="30" spans="1:26" ht="15.75" customHeight="1">
      <c r="A30" s="320" t="s">
        <v>135</v>
      </c>
      <c r="B30" s="321" t="s">
        <v>138</v>
      </c>
      <c r="C30" s="245">
        <v>0</v>
      </c>
      <c r="D30" s="245">
        <v>0</v>
      </c>
      <c r="E30" s="333">
        <f t="shared" si="10"/>
        <v>0</v>
      </c>
      <c r="F30" s="243"/>
      <c r="G30" s="243"/>
      <c r="H30" s="244">
        <f t="shared" si="11"/>
        <v>0</v>
      </c>
      <c r="I30" s="217"/>
      <c r="J30" s="217"/>
      <c r="K30" s="217"/>
      <c r="L30" s="217"/>
      <c r="M30" s="217"/>
      <c r="N30" s="217"/>
      <c r="O30" s="217"/>
      <c r="P30" s="217"/>
      <c r="Q30" s="217"/>
      <c r="R30" s="217"/>
      <c r="S30" s="217"/>
      <c r="T30" s="217"/>
      <c r="U30" s="217"/>
      <c r="V30" s="217"/>
      <c r="W30" s="217"/>
      <c r="X30" s="217"/>
      <c r="Y30" s="217"/>
      <c r="Z30" s="217"/>
    </row>
    <row r="31" spans="1:26" ht="15.75" customHeight="1">
      <c r="A31" s="320" t="s">
        <v>136</v>
      </c>
      <c r="B31" s="321" t="s">
        <v>139</v>
      </c>
      <c r="C31" s="245">
        <v>0</v>
      </c>
      <c r="D31" s="245">
        <v>0</v>
      </c>
      <c r="E31" s="333">
        <f t="shared" si="10"/>
        <v>0</v>
      </c>
      <c r="F31" s="243"/>
      <c r="G31" s="243"/>
      <c r="H31" s="244">
        <f t="shared" si="11"/>
        <v>0</v>
      </c>
      <c r="I31" s="217"/>
      <c r="J31" s="217"/>
      <c r="K31" s="217"/>
      <c r="L31" s="217"/>
      <c r="M31" s="217"/>
      <c r="N31" s="217"/>
      <c r="O31" s="217"/>
      <c r="P31" s="217"/>
      <c r="Q31" s="217"/>
      <c r="R31" s="217"/>
      <c r="S31" s="217"/>
      <c r="T31" s="217"/>
      <c r="U31" s="217"/>
      <c r="V31" s="217"/>
      <c r="W31" s="217"/>
      <c r="X31" s="217"/>
      <c r="Y31" s="217"/>
      <c r="Z31" s="217"/>
    </row>
    <row r="32" spans="1:26" ht="15.75" customHeight="1">
      <c r="A32" s="320" t="s">
        <v>137</v>
      </c>
      <c r="B32" s="321" t="s">
        <v>140</v>
      </c>
      <c r="C32" s="245">
        <v>0</v>
      </c>
      <c r="D32" s="245">
        <v>0</v>
      </c>
      <c r="E32" s="333">
        <f t="shared" si="10"/>
        <v>0</v>
      </c>
      <c r="F32" s="243"/>
      <c r="G32" s="243"/>
      <c r="H32" s="244">
        <f t="shared" si="11"/>
        <v>0</v>
      </c>
      <c r="I32" s="217"/>
      <c r="J32" s="217"/>
      <c r="K32" s="217"/>
      <c r="L32" s="217"/>
      <c r="M32" s="217"/>
      <c r="N32" s="217"/>
      <c r="O32" s="217"/>
      <c r="P32" s="217"/>
      <c r="Q32" s="217"/>
      <c r="R32" s="217"/>
      <c r="S32" s="217"/>
      <c r="T32" s="217"/>
      <c r="U32" s="217"/>
      <c r="V32" s="217"/>
      <c r="W32" s="217"/>
      <c r="X32" s="217"/>
      <c r="Y32" s="217"/>
      <c r="Z32" s="217"/>
    </row>
    <row r="33" spans="1:26" ht="15.75" customHeight="1">
      <c r="A33" s="323"/>
      <c r="B33" s="226" t="s">
        <v>141</v>
      </c>
      <c r="C33" s="314">
        <f t="shared" ref="C33:E33" si="12">SUM(C29:C32)</f>
        <v>0</v>
      </c>
      <c r="D33" s="314">
        <f t="shared" ref="D33" si="13">SUM(D29:D32)</f>
        <v>0</v>
      </c>
      <c r="E33" s="315">
        <f t="shared" si="12"/>
        <v>0</v>
      </c>
      <c r="F33" s="251">
        <f t="shared" ref="F33:H33" si="14">SUM(F29:F32)</f>
        <v>0</v>
      </c>
      <c r="G33" s="251">
        <f t="shared" si="14"/>
        <v>0</v>
      </c>
      <c r="H33" s="252">
        <f t="shared" si="14"/>
        <v>0</v>
      </c>
      <c r="I33" s="217"/>
      <c r="J33" s="217"/>
      <c r="K33" s="217"/>
      <c r="L33" s="217"/>
      <c r="M33" s="217"/>
      <c r="N33" s="217"/>
      <c r="O33" s="217"/>
      <c r="P33" s="217"/>
      <c r="Q33" s="217"/>
      <c r="R33" s="217"/>
      <c r="S33" s="217"/>
      <c r="T33" s="217"/>
      <c r="U33" s="217"/>
      <c r="V33" s="217"/>
      <c r="W33" s="217"/>
      <c r="X33" s="217"/>
      <c r="Y33" s="217"/>
      <c r="Z33" s="217"/>
    </row>
    <row r="34" spans="1:26" ht="15.75" customHeight="1">
      <c r="A34" s="324"/>
      <c r="B34" s="227" t="s">
        <v>300</v>
      </c>
      <c r="C34" s="316">
        <f>SUM(C19+C27+C33)</f>
        <v>0</v>
      </c>
      <c r="D34" s="316">
        <f>SUM(D19+D27+D33)</f>
        <v>0</v>
      </c>
      <c r="E34" s="317">
        <f>SUM(E19+E27+E33)</f>
        <v>0</v>
      </c>
      <c r="F34" s="251"/>
      <c r="G34" s="251"/>
      <c r="H34" s="252"/>
      <c r="I34" s="217"/>
      <c r="J34" s="217"/>
      <c r="K34" s="217"/>
      <c r="L34" s="217"/>
      <c r="M34" s="217"/>
      <c r="N34" s="217"/>
      <c r="O34" s="217"/>
      <c r="P34" s="217"/>
      <c r="Q34" s="217"/>
      <c r="R34" s="217"/>
      <c r="S34" s="217"/>
      <c r="T34" s="217"/>
      <c r="U34" s="217"/>
      <c r="V34" s="217"/>
      <c r="W34" s="217"/>
      <c r="X34" s="217"/>
      <c r="Y34" s="217"/>
      <c r="Z34" s="217"/>
    </row>
    <row r="35" spans="1:26" ht="15.75" customHeight="1">
      <c r="A35" s="318">
        <v>4</v>
      </c>
      <c r="B35" s="319" t="s">
        <v>142</v>
      </c>
      <c r="C35" s="249"/>
      <c r="D35" s="249"/>
      <c r="E35" s="332"/>
      <c r="F35" s="241"/>
      <c r="G35" s="241"/>
      <c r="H35" s="250"/>
      <c r="I35" s="241"/>
      <c r="J35" s="241"/>
      <c r="K35" s="241"/>
      <c r="L35" s="241"/>
      <c r="M35" s="241"/>
      <c r="N35" s="241"/>
      <c r="O35" s="241"/>
      <c r="P35" s="241"/>
      <c r="Q35" s="241"/>
      <c r="R35" s="241"/>
      <c r="S35" s="241"/>
      <c r="T35" s="241"/>
      <c r="U35" s="241"/>
      <c r="V35" s="241"/>
      <c r="W35" s="241"/>
      <c r="X35" s="241"/>
      <c r="Y35" s="241"/>
      <c r="Z35" s="241"/>
    </row>
    <row r="36" spans="1:26" ht="15.75" customHeight="1">
      <c r="A36" s="320" t="s">
        <v>143</v>
      </c>
      <c r="B36" s="321" t="s">
        <v>144</v>
      </c>
      <c r="C36" s="245">
        <v>0</v>
      </c>
      <c r="D36" s="245">
        <v>0</v>
      </c>
      <c r="E36" s="333">
        <f t="shared" ref="E36:E85" si="15">SUM(C36:D36)</f>
        <v>0</v>
      </c>
      <c r="F36" s="243"/>
      <c r="G36" s="243"/>
      <c r="H36" s="244">
        <f t="shared" ref="H36:H85" si="16">SUM(F36:G36)</f>
        <v>0</v>
      </c>
      <c r="I36" s="217"/>
      <c r="J36" s="217"/>
      <c r="K36" s="217"/>
      <c r="L36" s="217"/>
      <c r="M36" s="217"/>
      <c r="N36" s="217"/>
      <c r="O36" s="217"/>
      <c r="P36" s="217"/>
      <c r="Q36" s="217"/>
      <c r="R36" s="217"/>
      <c r="S36" s="217"/>
      <c r="T36" s="217"/>
      <c r="U36" s="217"/>
      <c r="V36" s="217"/>
      <c r="W36" s="217"/>
      <c r="X36" s="217"/>
      <c r="Y36" s="217"/>
      <c r="Z36" s="217"/>
    </row>
    <row r="37" spans="1:26" ht="15.75" customHeight="1">
      <c r="A37" s="320" t="s">
        <v>145</v>
      </c>
      <c r="B37" s="321" t="s">
        <v>146</v>
      </c>
      <c r="C37" s="245">
        <v>0</v>
      </c>
      <c r="D37" s="245">
        <v>0</v>
      </c>
      <c r="E37" s="333">
        <f t="shared" si="15"/>
        <v>0</v>
      </c>
      <c r="F37" s="243"/>
      <c r="G37" s="243"/>
      <c r="H37" s="244">
        <f t="shared" si="16"/>
        <v>0</v>
      </c>
      <c r="I37" s="217"/>
      <c r="J37" s="217"/>
      <c r="K37" s="217"/>
      <c r="L37" s="217"/>
      <c r="M37" s="217"/>
      <c r="N37" s="217"/>
      <c r="O37" s="217"/>
      <c r="P37" s="217"/>
      <c r="Q37" s="217"/>
      <c r="R37" s="217"/>
      <c r="S37" s="217"/>
      <c r="T37" s="217"/>
      <c r="U37" s="217"/>
      <c r="V37" s="217"/>
      <c r="W37" s="217"/>
      <c r="X37" s="217"/>
      <c r="Y37" s="217"/>
      <c r="Z37" s="217"/>
    </row>
    <row r="38" spans="1:26" ht="15.75" customHeight="1">
      <c r="A38" s="320" t="s">
        <v>147</v>
      </c>
      <c r="B38" s="321" t="s">
        <v>148</v>
      </c>
      <c r="C38" s="245">
        <v>0</v>
      </c>
      <c r="D38" s="245">
        <v>0</v>
      </c>
      <c r="E38" s="333">
        <f t="shared" si="15"/>
        <v>0</v>
      </c>
      <c r="F38" s="243"/>
      <c r="G38" s="243"/>
      <c r="H38" s="244">
        <f t="shared" si="16"/>
        <v>0</v>
      </c>
      <c r="I38" s="217"/>
      <c r="J38" s="217"/>
      <c r="K38" s="217"/>
      <c r="L38" s="217"/>
      <c r="M38" s="217"/>
      <c r="N38" s="217"/>
      <c r="O38" s="217"/>
      <c r="P38" s="217"/>
      <c r="Q38" s="217"/>
      <c r="R38" s="217"/>
      <c r="S38" s="217"/>
      <c r="T38" s="217"/>
      <c r="U38" s="217"/>
      <c r="V38" s="217"/>
      <c r="W38" s="217"/>
      <c r="X38" s="217"/>
      <c r="Y38" s="217"/>
      <c r="Z38" s="217"/>
    </row>
    <row r="39" spans="1:26" ht="15.75" customHeight="1">
      <c r="A39" s="320" t="s">
        <v>149</v>
      </c>
      <c r="B39" s="321" t="s">
        <v>150</v>
      </c>
      <c r="C39" s="245">
        <v>0</v>
      </c>
      <c r="D39" s="245">
        <v>0</v>
      </c>
      <c r="E39" s="333">
        <f t="shared" si="15"/>
        <v>0</v>
      </c>
      <c r="F39" s="243"/>
      <c r="G39" s="243"/>
      <c r="H39" s="244">
        <f t="shared" si="16"/>
        <v>0</v>
      </c>
      <c r="I39" s="217"/>
      <c r="J39" s="217"/>
      <c r="K39" s="217"/>
      <c r="L39" s="217"/>
      <c r="M39" s="217"/>
      <c r="N39" s="217"/>
      <c r="O39" s="217"/>
      <c r="P39" s="217"/>
      <c r="Q39" s="217"/>
      <c r="R39" s="217"/>
      <c r="S39" s="217"/>
      <c r="T39" s="217"/>
      <c r="U39" s="217"/>
      <c r="V39" s="217"/>
      <c r="W39" s="217"/>
      <c r="X39" s="217"/>
      <c r="Y39" s="217"/>
      <c r="Z39" s="217"/>
    </row>
    <row r="40" spans="1:26" ht="15.75" customHeight="1">
      <c r="A40" s="320" t="s">
        <v>151</v>
      </c>
      <c r="B40" s="321" t="s">
        <v>152</v>
      </c>
      <c r="C40" s="245">
        <v>0</v>
      </c>
      <c r="D40" s="245">
        <v>0</v>
      </c>
      <c r="E40" s="333">
        <f t="shared" si="15"/>
        <v>0</v>
      </c>
      <c r="F40" s="243"/>
      <c r="G40" s="243"/>
      <c r="H40" s="244">
        <f t="shared" si="16"/>
        <v>0</v>
      </c>
      <c r="I40" s="217"/>
      <c r="J40" s="217"/>
      <c r="K40" s="217"/>
      <c r="L40" s="217"/>
      <c r="M40" s="217"/>
      <c r="N40" s="217"/>
      <c r="O40" s="217"/>
      <c r="P40" s="217"/>
      <c r="Q40" s="217"/>
      <c r="R40" s="217"/>
      <c r="S40" s="217"/>
      <c r="T40" s="217"/>
      <c r="U40" s="217"/>
      <c r="V40" s="217"/>
      <c r="W40" s="217"/>
      <c r="X40" s="217"/>
      <c r="Y40" s="217"/>
      <c r="Z40" s="217"/>
    </row>
    <row r="41" spans="1:26" ht="15.75" customHeight="1">
      <c r="A41" s="320" t="s">
        <v>153</v>
      </c>
      <c r="B41" s="321" t="s">
        <v>154</v>
      </c>
      <c r="C41" s="245">
        <v>0</v>
      </c>
      <c r="D41" s="245">
        <v>0</v>
      </c>
      <c r="E41" s="333">
        <f t="shared" si="15"/>
        <v>0</v>
      </c>
      <c r="F41" s="243"/>
      <c r="G41" s="243"/>
      <c r="H41" s="244">
        <f t="shared" si="16"/>
        <v>0</v>
      </c>
      <c r="I41" s="217"/>
      <c r="J41" s="217"/>
      <c r="K41" s="217"/>
      <c r="L41" s="217"/>
      <c r="M41" s="217"/>
      <c r="N41" s="217"/>
      <c r="O41" s="217"/>
      <c r="P41" s="217"/>
      <c r="Q41" s="217"/>
      <c r="R41" s="217"/>
      <c r="S41" s="217"/>
      <c r="T41" s="217"/>
      <c r="U41" s="217"/>
      <c r="V41" s="217"/>
      <c r="W41" s="217"/>
      <c r="X41" s="217"/>
      <c r="Y41" s="217"/>
      <c r="Z41" s="217"/>
    </row>
    <row r="42" spans="1:26" ht="15.75" customHeight="1">
      <c r="A42" s="320" t="s">
        <v>155</v>
      </c>
      <c r="B42" s="321" t="s">
        <v>156</v>
      </c>
      <c r="C42" s="245">
        <v>0</v>
      </c>
      <c r="D42" s="245">
        <v>0</v>
      </c>
      <c r="E42" s="333">
        <f t="shared" si="15"/>
        <v>0</v>
      </c>
      <c r="F42" s="243"/>
      <c r="G42" s="243"/>
      <c r="H42" s="244">
        <f t="shared" si="16"/>
        <v>0</v>
      </c>
      <c r="I42" s="217"/>
      <c r="J42" s="217"/>
      <c r="K42" s="217"/>
      <c r="L42" s="217"/>
      <c r="M42" s="217"/>
      <c r="N42" s="217"/>
      <c r="O42" s="217"/>
      <c r="P42" s="217"/>
      <c r="Q42" s="217"/>
      <c r="R42" s="217"/>
      <c r="S42" s="217"/>
      <c r="T42" s="217"/>
      <c r="U42" s="217"/>
      <c r="V42" s="217"/>
      <c r="W42" s="217"/>
      <c r="X42" s="217"/>
      <c r="Y42" s="217"/>
      <c r="Z42" s="217"/>
    </row>
    <row r="43" spans="1:26" ht="15.75" customHeight="1">
      <c r="A43" s="320" t="s">
        <v>157</v>
      </c>
      <c r="B43" s="321" t="s">
        <v>158</v>
      </c>
      <c r="C43" s="245">
        <v>0</v>
      </c>
      <c r="D43" s="245">
        <v>0</v>
      </c>
      <c r="E43" s="333">
        <f t="shared" si="15"/>
        <v>0</v>
      </c>
      <c r="F43" s="243"/>
      <c r="G43" s="243"/>
      <c r="H43" s="244">
        <f t="shared" si="16"/>
        <v>0</v>
      </c>
      <c r="I43" s="217"/>
      <c r="J43" s="217"/>
      <c r="K43" s="217"/>
      <c r="L43" s="217"/>
      <c r="M43" s="217"/>
      <c r="N43" s="217"/>
      <c r="O43" s="217"/>
      <c r="P43" s="217"/>
      <c r="Q43" s="217"/>
      <c r="R43" s="217"/>
      <c r="S43" s="217"/>
      <c r="T43" s="217"/>
      <c r="U43" s="217"/>
      <c r="V43" s="217"/>
      <c r="W43" s="217"/>
      <c r="X43" s="217"/>
      <c r="Y43" s="217"/>
      <c r="Z43" s="217"/>
    </row>
    <row r="44" spans="1:26" ht="15.75" customHeight="1">
      <c r="A44" s="320" t="s">
        <v>159</v>
      </c>
      <c r="B44" s="321" t="s">
        <v>160</v>
      </c>
      <c r="C44" s="245">
        <v>0</v>
      </c>
      <c r="D44" s="245">
        <v>0</v>
      </c>
      <c r="E44" s="333">
        <f t="shared" si="15"/>
        <v>0</v>
      </c>
      <c r="F44" s="243"/>
      <c r="G44" s="243"/>
      <c r="H44" s="244">
        <f t="shared" si="16"/>
        <v>0</v>
      </c>
      <c r="I44" s="217"/>
      <c r="J44" s="217"/>
      <c r="K44" s="217"/>
      <c r="L44" s="217"/>
      <c r="M44" s="217"/>
      <c r="N44" s="217"/>
      <c r="O44" s="217"/>
      <c r="P44" s="217"/>
      <c r="Q44" s="217"/>
      <c r="R44" s="217"/>
      <c r="S44" s="217"/>
      <c r="T44" s="217"/>
      <c r="U44" s="217"/>
      <c r="V44" s="217"/>
      <c r="W44" s="217"/>
      <c r="X44" s="217"/>
      <c r="Y44" s="217"/>
      <c r="Z44" s="217"/>
    </row>
    <row r="45" spans="1:26" ht="15.75" customHeight="1">
      <c r="A45" s="320" t="s">
        <v>161</v>
      </c>
      <c r="B45" s="321" t="s">
        <v>162</v>
      </c>
      <c r="C45" s="245">
        <v>0</v>
      </c>
      <c r="D45" s="245">
        <v>0</v>
      </c>
      <c r="E45" s="333">
        <f t="shared" si="15"/>
        <v>0</v>
      </c>
      <c r="F45" s="243"/>
      <c r="G45" s="243"/>
      <c r="H45" s="244">
        <f t="shared" si="16"/>
        <v>0</v>
      </c>
      <c r="I45" s="217"/>
      <c r="J45" s="217"/>
      <c r="K45" s="217"/>
      <c r="L45" s="217"/>
      <c r="M45" s="217"/>
      <c r="N45" s="217"/>
      <c r="O45" s="217"/>
      <c r="P45" s="217"/>
      <c r="Q45" s="217"/>
      <c r="R45" s="217"/>
      <c r="S45" s="217"/>
      <c r="T45" s="217"/>
      <c r="U45" s="217"/>
      <c r="V45" s="217"/>
      <c r="W45" s="217"/>
      <c r="X45" s="217"/>
      <c r="Y45" s="217"/>
      <c r="Z45" s="217"/>
    </row>
    <row r="46" spans="1:26" ht="15.75" customHeight="1">
      <c r="A46" s="320" t="s">
        <v>163</v>
      </c>
      <c r="B46" s="321" t="s">
        <v>164</v>
      </c>
      <c r="C46" s="245">
        <v>0</v>
      </c>
      <c r="D46" s="245">
        <v>0</v>
      </c>
      <c r="E46" s="333">
        <f t="shared" si="15"/>
        <v>0</v>
      </c>
      <c r="F46" s="243"/>
      <c r="G46" s="243"/>
      <c r="H46" s="244">
        <f t="shared" si="16"/>
        <v>0</v>
      </c>
      <c r="I46" s="217"/>
      <c r="J46" s="217"/>
      <c r="K46" s="217"/>
      <c r="L46" s="217"/>
      <c r="M46" s="217"/>
      <c r="N46" s="217"/>
      <c r="O46" s="217"/>
      <c r="P46" s="217"/>
      <c r="Q46" s="217"/>
      <c r="R46" s="217"/>
      <c r="S46" s="217"/>
      <c r="T46" s="217"/>
      <c r="U46" s="217"/>
      <c r="V46" s="217"/>
      <c r="W46" s="217"/>
      <c r="X46" s="217"/>
      <c r="Y46" s="217"/>
      <c r="Z46" s="217"/>
    </row>
    <row r="47" spans="1:26" ht="15.75" customHeight="1">
      <c r="A47" s="320" t="s">
        <v>165</v>
      </c>
      <c r="B47" s="321" t="s">
        <v>166</v>
      </c>
      <c r="C47" s="245">
        <v>0</v>
      </c>
      <c r="D47" s="245">
        <v>0</v>
      </c>
      <c r="E47" s="333">
        <f t="shared" si="15"/>
        <v>0</v>
      </c>
      <c r="F47" s="243"/>
      <c r="G47" s="243"/>
      <c r="H47" s="244">
        <f t="shared" si="16"/>
        <v>0</v>
      </c>
      <c r="I47" s="217"/>
      <c r="J47" s="217"/>
      <c r="K47" s="217"/>
      <c r="L47" s="217"/>
      <c r="M47" s="217"/>
      <c r="N47" s="217"/>
      <c r="O47" s="217"/>
      <c r="P47" s="217"/>
      <c r="Q47" s="217"/>
      <c r="R47" s="217"/>
      <c r="S47" s="217"/>
      <c r="T47" s="217"/>
      <c r="U47" s="217"/>
      <c r="V47" s="217"/>
      <c r="W47" s="217"/>
      <c r="X47" s="217"/>
      <c r="Y47" s="217"/>
      <c r="Z47" s="217"/>
    </row>
    <row r="48" spans="1:26" ht="15.75" customHeight="1">
      <c r="A48" s="320" t="s">
        <v>167</v>
      </c>
      <c r="B48" s="321" t="s">
        <v>168</v>
      </c>
      <c r="C48" s="245">
        <v>0</v>
      </c>
      <c r="D48" s="245">
        <v>0</v>
      </c>
      <c r="E48" s="333">
        <f t="shared" si="15"/>
        <v>0</v>
      </c>
      <c r="F48" s="243"/>
      <c r="G48" s="243"/>
      <c r="H48" s="244">
        <f t="shared" si="16"/>
        <v>0</v>
      </c>
      <c r="I48" s="217"/>
      <c r="J48" s="217"/>
      <c r="K48" s="217"/>
      <c r="L48" s="217"/>
      <c r="M48" s="217"/>
      <c r="N48" s="217"/>
      <c r="O48" s="217"/>
      <c r="P48" s="217"/>
      <c r="Q48" s="217"/>
      <c r="R48" s="217"/>
      <c r="S48" s="217"/>
      <c r="T48" s="217"/>
      <c r="U48" s="217"/>
      <c r="V48" s="217"/>
      <c r="W48" s="217"/>
      <c r="X48" s="217"/>
      <c r="Y48" s="217"/>
      <c r="Z48" s="217"/>
    </row>
    <row r="49" spans="1:26" ht="15.75" customHeight="1">
      <c r="A49" s="320" t="s">
        <v>169</v>
      </c>
      <c r="B49" s="321" t="s">
        <v>170</v>
      </c>
      <c r="C49" s="245">
        <v>0</v>
      </c>
      <c r="D49" s="245">
        <v>0</v>
      </c>
      <c r="E49" s="333">
        <f t="shared" si="15"/>
        <v>0</v>
      </c>
      <c r="F49" s="243"/>
      <c r="G49" s="243"/>
      <c r="H49" s="244">
        <f t="shared" si="16"/>
        <v>0</v>
      </c>
      <c r="I49" s="217"/>
      <c r="J49" s="217"/>
      <c r="K49" s="217"/>
      <c r="L49" s="217"/>
      <c r="M49" s="217"/>
      <c r="N49" s="217"/>
      <c r="O49" s="217"/>
      <c r="P49" s="217"/>
      <c r="Q49" s="217"/>
      <c r="R49" s="217"/>
      <c r="S49" s="217"/>
      <c r="T49" s="217"/>
      <c r="U49" s="217"/>
      <c r="V49" s="217"/>
      <c r="W49" s="217"/>
      <c r="X49" s="217"/>
      <c r="Y49" s="217"/>
      <c r="Z49" s="217"/>
    </row>
    <row r="50" spans="1:26" ht="15.75" customHeight="1">
      <c r="A50" s="320" t="s">
        <v>171</v>
      </c>
      <c r="B50" s="321" t="s">
        <v>172</v>
      </c>
      <c r="C50" s="245">
        <v>0</v>
      </c>
      <c r="D50" s="245">
        <v>0</v>
      </c>
      <c r="E50" s="333">
        <f t="shared" si="15"/>
        <v>0</v>
      </c>
      <c r="F50" s="243"/>
      <c r="G50" s="243"/>
      <c r="H50" s="244">
        <f t="shared" si="16"/>
        <v>0</v>
      </c>
      <c r="I50" s="217"/>
      <c r="J50" s="217"/>
      <c r="K50" s="217"/>
      <c r="L50" s="217"/>
      <c r="M50" s="217"/>
      <c r="N50" s="217"/>
      <c r="O50" s="217"/>
      <c r="P50" s="217"/>
      <c r="Q50" s="217"/>
      <c r="R50" s="217"/>
      <c r="S50" s="217"/>
      <c r="T50" s="217"/>
      <c r="U50" s="217"/>
      <c r="V50" s="217"/>
      <c r="W50" s="217"/>
      <c r="X50" s="217"/>
      <c r="Y50" s="217"/>
      <c r="Z50" s="217"/>
    </row>
    <row r="51" spans="1:26" ht="15.75" customHeight="1">
      <c r="A51" s="320" t="s">
        <v>173</v>
      </c>
      <c r="B51" s="321" t="s">
        <v>174</v>
      </c>
      <c r="C51" s="245">
        <v>0</v>
      </c>
      <c r="D51" s="245">
        <v>0</v>
      </c>
      <c r="E51" s="333">
        <f t="shared" si="15"/>
        <v>0</v>
      </c>
      <c r="F51" s="243"/>
      <c r="G51" s="243"/>
      <c r="H51" s="244">
        <f t="shared" si="16"/>
        <v>0</v>
      </c>
      <c r="I51" s="217"/>
      <c r="J51" s="217"/>
      <c r="K51" s="217"/>
      <c r="L51" s="217"/>
      <c r="M51" s="217"/>
      <c r="N51" s="217"/>
      <c r="O51" s="217"/>
      <c r="P51" s="217"/>
      <c r="Q51" s="217"/>
      <c r="R51" s="217"/>
      <c r="S51" s="217"/>
      <c r="T51" s="217"/>
      <c r="U51" s="217"/>
      <c r="V51" s="217"/>
      <c r="W51" s="217"/>
      <c r="X51" s="217"/>
      <c r="Y51" s="217"/>
      <c r="Z51" s="217"/>
    </row>
    <row r="52" spans="1:26" ht="15.75" customHeight="1">
      <c r="A52" s="320" t="s">
        <v>175</v>
      </c>
      <c r="B52" s="321" t="s">
        <v>176</v>
      </c>
      <c r="C52" s="245">
        <v>0</v>
      </c>
      <c r="D52" s="245">
        <v>0</v>
      </c>
      <c r="E52" s="333">
        <f t="shared" si="15"/>
        <v>0</v>
      </c>
      <c r="F52" s="243"/>
      <c r="G52" s="243"/>
      <c r="H52" s="244">
        <f t="shared" si="16"/>
        <v>0</v>
      </c>
      <c r="I52" s="217"/>
      <c r="J52" s="217"/>
      <c r="K52" s="217"/>
      <c r="L52" s="217"/>
      <c r="M52" s="217"/>
      <c r="N52" s="217"/>
      <c r="O52" s="217"/>
      <c r="P52" s="217"/>
      <c r="Q52" s="217"/>
      <c r="R52" s="217"/>
      <c r="S52" s="217"/>
      <c r="T52" s="217"/>
      <c r="U52" s="217"/>
      <c r="V52" s="217"/>
      <c r="W52" s="217"/>
      <c r="X52" s="217"/>
      <c r="Y52" s="217"/>
      <c r="Z52" s="217"/>
    </row>
    <row r="53" spans="1:26" ht="15.75" customHeight="1">
      <c r="A53" s="320" t="s">
        <v>177</v>
      </c>
      <c r="B53" s="321" t="s">
        <v>178</v>
      </c>
      <c r="C53" s="245">
        <v>0</v>
      </c>
      <c r="D53" s="245">
        <v>0</v>
      </c>
      <c r="E53" s="333">
        <f t="shared" si="15"/>
        <v>0</v>
      </c>
      <c r="F53" s="243"/>
      <c r="G53" s="243"/>
      <c r="H53" s="244">
        <f t="shared" si="16"/>
        <v>0</v>
      </c>
      <c r="I53" s="217"/>
      <c r="J53" s="217"/>
      <c r="K53" s="217"/>
      <c r="L53" s="217"/>
      <c r="M53" s="217"/>
      <c r="N53" s="217"/>
      <c r="O53" s="217"/>
      <c r="P53" s="217"/>
      <c r="Q53" s="217"/>
      <c r="R53" s="217"/>
      <c r="S53" s="217"/>
      <c r="T53" s="217"/>
      <c r="U53" s="217"/>
      <c r="V53" s="217"/>
      <c r="W53" s="217"/>
      <c r="X53" s="217"/>
      <c r="Y53" s="217"/>
      <c r="Z53" s="217"/>
    </row>
    <row r="54" spans="1:26" ht="15.75" customHeight="1">
      <c r="A54" s="320" t="s">
        <v>179</v>
      </c>
      <c r="B54" s="321" t="s">
        <v>180</v>
      </c>
      <c r="C54" s="245">
        <v>0</v>
      </c>
      <c r="D54" s="245">
        <v>0</v>
      </c>
      <c r="E54" s="333">
        <f t="shared" si="15"/>
        <v>0</v>
      </c>
      <c r="F54" s="243"/>
      <c r="G54" s="243"/>
      <c r="H54" s="244">
        <f t="shared" si="16"/>
        <v>0</v>
      </c>
      <c r="I54" s="217"/>
      <c r="J54" s="217"/>
      <c r="K54" s="217"/>
      <c r="L54" s="217"/>
      <c r="M54" s="217"/>
      <c r="N54" s="217"/>
      <c r="O54" s="217"/>
      <c r="P54" s="217"/>
      <c r="Q54" s="217"/>
      <c r="R54" s="217"/>
      <c r="S54" s="217"/>
      <c r="T54" s="217"/>
      <c r="U54" s="217"/>
      <c r="V54" s="217"/>
      <c r="W54" s="217"/>
      <c r="X54" s="217"/>
      <c r="Y54" s="217"/>
      <c r="Z54" s="217"/>
    </row>
    <row r="55" spans="1:26" ht="15.75" customHeight="1">
      <c r="A55" s="320" t="s">
        <v>181</v>
      </c>
      <c r="B55" s="321" t="s">
        <v>182</v>
      </c>
      <c r="C55" s="245">
        <v>0</v>
      </c>
      <c r="D55" s="245">
        <v>0</v>
      </c>
      <c r="E55" s="333">
        <f t="shared" si="15"/>
        <v>0</v>
      </c>
      <c r="F55" s="243"/>
      <c r="G55" s="243"/>
      <c r="H55" s="244">
        <f t="shared" si="16"/>
        <v>0</v>
      </c>
      <c r="I55" s="217"/>
      <c r="J55" s="217"/>
      <c r="K55" s="217"/>
      <c r="L55" s="217"/>
      <c r="M55" s="217"/>
      <c r="N55" s="217"/>
      <c r="O55" s="217"/>
      <c r="P55" s="217"/>
      <c r="Q55" s="217"/>
      <c r="R55" s="217"/>
      <c r="S55" s="217"/>
      <c r="T55" s="217"/>
      <c r="U55" s="217"/>
      <c r="V55" s="217"/>
      <c r="W55" s="217"/>
      <c r="X55" s="217"/>
      <c r="Y55" s="217"/>
      <c r="Z55" s="217"/>
    </row>
    <row r="56" spans="1:26" ht="15.75" customHeight="1">
      <c r="A56" s="320" t="s">
        <v>183</v>
      </c>
      <c r="B56" s="321" t="s">
        <v>184</v>
      </c>
      <c r="C56" s="245">
        <v>0</v>
      </c>
      <c r="D56" s="245">
        <v>0</v>
      </c>
      <c r="E56" s="333">
        <f t="shared" si="15"/>
        <v>0</v>
      </c>
      <c r="F56" s="243"/>
      <c r="G56" s="243"/>
      <c r="H56" s="244">
        <f t="shared" si="16"/>
        <v>0</v>
      </c>
      <c r="I56" s="217"/>
      <c r="J56" s="217"/>
      <c r="K56" s="217"/>
      <c r="L56" s="217"/>
      <c r="M56" s="217"/>
      <c r="N56" s="217"/>
      <c r="O56" s="217"/>
      <c r="P56" s="217"/>
      <c r="Q56" s="217"/>
      <c r="R56" s="217"/>
      <c r="S56" s="217"/>
      <c r="T56" s="217"/>
      <c r="U56" s="217"/>
      <c r="V56" s="217"/>
      <c r="W56" s="217"/>
      <c r="X56" s="217"/>
      <c r="Y56" s="217"/>
      <c r="Z56" s="217"/>
    </row>
    <row r="57" spans="1:26" ht="15.75" customHeight="1">
      <c r="A57" s="320" t="s">
        <v>185</v>
      </c>
      <c r="B57" s="321" t="s">
        <v>186</v>
      </c>
      <c r="C57" s="245">
        <v>0</v>
      </c>
      <c r="D57" s="245">
        <v>0</v>
      </c>
      <c r="E57" s="333">
        <f t="shared" si="15"/>
        <v>0</v>
      </c>
      <c r="F57" s="243"/>
      <c r="G57" s="243"/>
      <c r="H57" s="244">
        <f t="shared" si="16"/>
        <v>0</v>
      </c>
      <c r="I57" s="217"/>
      <c r="J57" s="217"/>
      <c r="K57" s="217"/>
      <c r="L57" s="217"/>
      <c r="M57" s="217"/>
      <c r="N57" s="217"/>
      <c r="O57" s="217"/>
      <c r="P57" s="217"/>
      <c r="Q57" s="217"/>
      <c r="R57" s="217"/>
      <c r="S57" s="217"/>
      <c r="T57" s="217"/>
      <c r="U57" s="217"/>
      <c r="V57" s="217"/>
      <c r="W57" s="217"/>
      <c r="X57" s="217"/>
      <c r="Y57" s="217"/>
      <c r="Z57" s="217"/>
    </row>
    <row r="58" spans="1:26" ht="15.75" customHeight="1">
      <c r="A58" s="320" t="s">
        <v>187</v>
      </c>
      <c r="B58" s="321" t="s">
        <v>188</v>
      </c>
      <c r="C58" s="245">
        <v>0</v>
      </c>
      <c r="D58" s="245">
        <v>0</v>
      </c>
      <c r="E58" s="333">
        <f t="shared" si="15"/>
        <v>0</v>
      </c>
      <c r="F58" s="243"/>
      <c r="G58" s="243"/>
      <c r="H58" s="244">
        <f t="shared" si="16"/>
        <v>0</v>
      </c>
      <c r="I58" s="217"/>
      <c r="J58" s="217"/>
      <c r="K58" s="217"/>
      <c r="L58" s="217"/>
      <c r="M58" s="217"/>
      <c r="N58" s="217"/>
      <c r="O58" s="217"/>
      <c r="P58" s="217"/>
      <c r="Q58" s="217"/>
      <c r="R58" s="217"/>
      <c r="S58" s="217"/>
      <c r="T58" s="217"/>
      <c r="U58" s="217"/>
      <c r="V58" s="217"/>
      <c r="W58" s="217"/>
      <c r="X58" s="217"/>
      <c r="Y58" s="217"/>
      <c r="Z58" s="217"/>
    </row>
    <row r="59" spans="1:26" ht="15.75" customHeight="1">
      <c r="A59" s="320" t="s">
        <v>189</v>
      </c>
      <c r="B59" s="321" t="s">
        <v>190</v>
      </c>
      <c r="C59" s="245">
        <v>0</v>
      </c>
      <c r="D59" s="245">
        <v>0</v>
      </c>
      <c r="E59" s="333">
        <f t="shared" si="15"/>
        <v>0</v>
      </c>
      <c r="F59" s="243"/>
      <c r="G59" s="243"/>
      <c r="H59" s="244">
        <f t="shared" si="16"/>
        <v>0</v>
      </c>
      <c r="I59" s="217"/>
      <c r="J59" s="217"/>
      <c r="K59" s="217"/>
      <c r="L59" s="217"/>
      <c r="M59" s="217"/>
      <c r="N59" s="217"/>
      <c r="O59" s="217"/>
      <c r="P59" s="217"/>
      <c r="Q59" s="217"/>
      <c r="R59" s="217"/>
      <c r="S59" s="217"/>
      <c r="T59" s="217"/>
      <c r="U59" s="217"/>
      <c r="V59" s="217"/>
      <c r="W59" s="217"/>
      <c r="X59" s="217"/>
      <c r="Y59" s="217"/>
      <c r="Z59" s="217"/>
    </row>
    <row r="60" spans="1:26" ht="15.75" customHeight="1">
      <c r="A60" s="320" t="s">
        <v>191</v>
      </c>
      <c r="B60" s="321" t="s">
        <v>192</v>
      </c>
      <c r="C60" s="245">
        <v>0</v>
      </c>
      <c r="D60" s="245">
        <v>0</v>
      </c>
      <c r="E60" s="333">
        <f t="shared" si="15"/>
        <v>0</v>
      </c>
      <c r="F60" s="243"/>
      <c r="G60" s="243"/>
      <c r="H60" s="244">
        <f t="shared" si="16"/>
        <v>0</v>
      </c>
      <c r="I60" s="217"/>
      <c r="J60" s="217"/>
      <c r="K60" s="217"/>
      <c r="L60" s="217"/>
      <c r="M60" s="217"/>
      <c r="N60" s="217"/>
      <c r="O60" s="217"/>
      <c r="P60" s="217"/>
      <c r="Q60" s="217"/>
      <c r="R60" s="217"/>
      <c r="S60" s="217"/>
      <c r="T60" s="217"/>
      <c r="U60" s="217"/>
      <c r="V60" s="217"/>
      <c r="W60" s="217"/>
      <c r="X60" s="217"/>
      <c r="Y60" s="217"/>
      <c r="Z60" s="217"/>
    </row>
    <row r="61" spans="1:26" ht="15.75" customHeight="1">
      <c r="A61" s="320" t="s">
        <v>193</v>
      </c>
      <c r="B61" s="321" t="s">
        <v>194</v>
      </c>
      <c r="C61" s="245">
        <v>0</v>
      </c>
      <c r="D61" s="245">
        <v>0</v>
      </c>
      <c r="E61" s="333">
        <f t="shared" si="15"/>
        <v>0</v>
      </c>
      <c r="F61" s="243"/>
      <c r="G61" s="243"/>
      <c r="H61" s="244">
        <f t="shared" si="16"/>
        <v>0</v>
      </c>
      <c r="I61" s="217"/>
      <c r="J61" s="217"/>
      <c r="K61" s="217"/>
      <c r="L61" s="217"/>
      <c r="M61" s="217"/>
      <c r="N61" s="217"/>
      <c r="O61" s="217"/>
      <c r="P61" s="217"/>
      <c r="Q61" s="217"/>
      <c r="R61" s="217"/>
      <c r="S61" s="217"/>
      <c r="T61" s="217"/>
      <c r="U61" s="217"/>
      <c r="V61" s="217"/>
      <c r="W61" s="217"/>
      <c r="X61" s="217"/>
      <c r="Y61" s="217"/>
      <c r="Z61" s="217"/>
    </row>
    <row r="62" spans="1:26" ht="15.75" customHeight="1">
      <c r="A62" s="320" t="s">
        <v>195</v>
      </c>
      <c r="B62" s="321" t="s">
        <v>196</v>
      </c>
      <c r="C62" s="245">
        <v>0</v>
      </c>
      <c r="D62" s="245">
        <v>0</v>
      </c>
      <c r="E62" s="333">
        <f t="shared" si="15"/>
        <v>0</v>
      </c>
      <c r="F62" s="243"/>
      <c r="G62" s="243"/>
      <c r="H62" s="244">
        <f t="shared" si="16"/>
        <v>0</v>
      </c>
      <c r="I62" s="217"/>
      <c r="J62" s="217"/>
      <c r="K62" s="217"/>
      <c r="L62" s="217"/>
      <c r="M62" s="217"/>
      <c r="N62" s="217"/>
      <c r="O62" s="217"/>
      <c r="P62" s="217"/>
      <c r="Q62" s="217"/>
      <c r="R62" s="217"/>
      <c r="S62" s="217"/>
      <c r="T62" s="217"/>
      <c r="U62" s="217"/>
      <c r="V62" s="217"/>
      <c r="W62" s="217"/>
      <c r="X62" s="217"/>
      <c r="Y62" s="217"/>
      <c r="Z62" s="217"/>
    </row>
    <row r="63" spans="1:26" ht="15.75" customHeight="1">
      <c r="A63" s="320" t="s">
        <v>197</v>
      </c>
      <c r="B63" s="321" t="s">
        <v>198</v>
      </c>
      <c r="C63" s="245">
        <v>0</v>
      </c>
      <c r="D63" s="245">
        <v>0</v>
      </c>
      <c r="E63" s="333">
        <f t="shared" si="15"/>
        <v>0</v>
      </c>
      <c r="F63" s="243"/>
      <c r="G63" s="243"/>
      <c r="H63" s="244">
        <f t="shared" si="16"/>
        <v>0</v>
      </c>
      <c r="I63" s="217"/>
      <c r="J63" s="217"/>
      <c r="K63" s="217"/>
      <c r="L63" s="217"/>
      <c r="M63" s="217"/>
      <c r="N63" s="217"/>
      <c r="O63" s="217"/>
      <c r="P63" s="217"/>
      <c r="Q63" s="217"/>
      <c r="R63" s="217"/>
      <c r="S63" s="217"/>
      <c r="T63" s="217"/>
      <c r="U63" s="217"/>
      <c r="V63" s="217"/>
      <c r="W63" s="217"/>
      <c r="X63" s="217"/>
      <c r="Y63" s="217"/>
      <c r="Z63" s="217"/>
    </row>
    <row r="64" spans="1:26" ht="15.75" customHeight="1">
      <c r="A64" s="320" t="s">
        <v>199</v>
      </c>
      <c r="B64" s="321" t="s">
        <v>200</v>
      </c>
      <c r="C64" s="245">
        <v>0</v>
      </c>
      <c r="D64" s="245">
        <v>0</v>
      </c>
      <c r="E64" s="333">
        <f t="shared" si="15"/>
        <v>0</v>
      </c>
      <c r="F64" s="243"/>
      <c r="G64" s="243"/>
      <c r="H64" s="244">
        <f t="shared" si="16"/>
        <v>0</v>
      </c>
      <c r="I64" s="217"/>
      <c r="J64" s="217"/>
      <c r="K64" s="217"/>
      <c r="L64" s="217"/>
      <c r="M64" s="217"/>
      <c r="N64" s="217"/>
      <c r="O64" s="217"/>
      <c r="P64" s="217"/>
      <c r="Q64" s="217"/>
      <c r="R64" s="217"/>
      <c r="S64" s="217"/>
      <c r="T64" s="217"/>
      <c r="U64" s="217"/>
      <c r="V64" s="217"/>
      <c r="W64" s="217"/>
      <c r="X64" s="217"/>
      <c r="Y64" s="217"/>
      <c r="Z64" s="217"/>
    </row>
    <row r="65" spans="1:26" ht="15.75" customHeight="1">
      <c r="A65" s="320" t="s">
        <v>201</v>
      </c>
      <c r="B65" s="321" t="s">
        <v>202</v>
      </c>
      <c r="C65" s="245">
        <v>0</v>
      </c>
      <c r="D65" s="245">
        <v>0</v>
      </c>
      <c r="E65" s="333">
        <f t="shared" si="15"/>
        <v>0</v>
      </c>
      <c r="F65" s="243"/>
      <c r="G65" s="243"/>
      <c r="H65" s="244">
        <f t="shared" si="16"/>
        <v>0</v>
      </c>
      <c r="I65" s="217"/>
      <c r="J65" s="217"/>
      <c r="K65" s="217"/>
      <c r="L65" s="217"/>
      <c r="M65" s="217"/>
      <c r="N65" s="217"/>
      <c r="O65" s="217"/>
      <c r="P65" s="217"/>
      <c r="Q65" s="217"/>
      <c r="R65" s="217"/>
      <c r="S65" s="217"/>
      <c r="T65" s="217"/>
      <c r="U65" s="217"/>
      <c r="V65" s="217"/>
      <c r="W65" s="217"/>
      <c r="X65" s="217"/>
      <c r="Y65" s="217"/>
      <c r="Z65" s="217"/>
    </row>
    <row r="66" spans="1:26" ht="15.75" customHeight="1">
      <c r="A66" s="320" t="s">
        <v>203</v>
      </c>
      <c r="B66" s="321" t="s">
        <v>204</v>
      </c>
      <c r="C66" s="245">
        <v>0</v>
      </c>
      <c r="D66" s="245">
        <v>0</v>
      </c>
      <c r="E66" s="333">
        <f t="shared" si="15"/>
        <v>0</v>
      </c>
      <c r="F66" s="243"/>
      <c r="G66" s="243"/>
      <c r="H66" s="244">
        <f t="shared" si="16"/>
        <v>0</v>
      </c>
      <c r="I66" s="217"/>
      <c r="J66" s="217"/>
      <c r="K66" s="217"/>
      <c r="L66" s="217"/>
      <c r="M66" s="217"/>
      <c r="N66" s="217"/>
      <c r="O66" s="217"/>
      <c r="P66" s="217"/>
      <c r="Q66" s="217"/>
      <c r="R66" s="217"/>
      <c r="S66" s="217"/>
      <c r="T66" s="217"/>
      <c r="U66" s="217"/>
      <c r="V66" s="217"/>
      <c r="W66" s="217"/>
      <c r="X66" s="217"/>
      <c r="Y66" s="217"/>
      <c r="Z66" s="217"/>
    </row>
    <row r="67" spans="1:26" ht="15.75" customHeight="1">
      <c r="A67" s="320" t="s">
        <v>205</v>
      </c>
      <c r="B67" s="321" t="s">
        <v>206</v>
      </c>
      <c r="C67" s="245">
        <v>0</v>
      </c>
      <c r="D67" s="245">
        <v>0</v>
      </c>
      <c r="E67" s="333">
        <f t="shared" si="15"/>
        <v>0</v>
      </c>
      <c r="F67" s="243"/>
      <c r="G67" s="243"/>
      <c r="H67" s="244">
        <f t="shared" si="16"/>
        <v>0</v>
      </c>
      <c r="I67" s="217"/>
      <c r="J67" s="217"/>
      <c r="K67" s="217"/>
      <c r="L67" s="217"/>
      <c r="M67" s="217"/>
      <c r="N67" s="217"/>
      <c r="O67" s="217"/>
      <c r="P67" s="217"/>
      <c r="Q67" s="217"/>
      <c r="R67" s="217"/>
      <c r="S67" s="217"/>
      <c r="T67" s="217"/>
      <c r="U67" s="217"/>
      <c r="V67" s="217"/>
      <c r="W67" s="217"/>
      <c r="X67" s="217"/>
      <c r="Y67" s="217"/>
      <c r="Z67" s="217"/>
    </row>
    <row r="68" spans="1:26" ht="15.75" customHeight="1">
      <c r="A68" s="320" t="s">
        <v>207</v>
      </c>
      <c r="B68" s="321" t="s">
        <v>208</v>
      </c>
      <c r="C68" s="245">
        <v>0</v>
      </c>
      <c r="D68" s="245">
        <v>0</v>
      </c>
      <c r="E68" s="333">
        <f t="shared" si="15"/>
        <v>0</v>
      </c>
      <c r="F68" s="243"/>
      <c r="G68" s="243"/>
      <c r="H68" s="244">
        <f t="shared" si="16"/>
        <v>0</v>
      </c>
      <c r="I68" s="217"/>
      <c r="J68" s="217"/>
      <c r="K68" s="217"/>
      <c r="L68" s="217"/>
      <c r="M68" s="217"/>
      <c r="N68" s="217"/>
      <c r="O68" s="217"/>
      <c r="P68" s="217"/>
      <c r="Q68" s="217"/>
      <c r="R68" s="217"/>
      <c r="S68" s="217"/>
      <c r="T68" s="217"/>
      <c r="U68" s="217"/>
      <c r="V68" s="217"/>
      <c r="W68" s="217"/>
      <c r="X68" s="217"/>
      <c r="Y68" s="217"/>
      <c r="Z68" s="217"/>
    </row>
    <row r="69" spans="1:26" ht="15.75" customHeight="1">
      <c r="A69" s="320" t="s">
        <v>209</v>
      </c>
      <c r="B69" s="321" t="s">
        <v>210</v>
      </c>
      <c r="C69" s="245">
        <v>0</v>
      </c>
      <c r="D69" s="245">
        <v>0</v>
      </c>
      <c r="E69" s="333">
        <f t="shared" si="15"/>
        <v>0</v>
      </c>
      <c r="F69" s="243"/>
      <c r="G69" s="243"/>
      <c r="H69" s="244">
        <f t="shared" si="16"/>
        <v>0</v>
      </c>
      <c r="I69" s="217"/>
      <c r="J69" s="217"/>
      <c r="K69" s="217"/>
      <c r="L69" s="217"/>
      <c r="M69" s="217"/>
      <c r="N69" s="217"/>
      <c r="O69" s="217"/>
      <c r="P69" s="217"/>
      <c r="Q69" s="217"/>
      <c r="R69" s="217"/>
      <c r="S69" s="217"/>
      <c r="T69" s="217"/>
      <c r="U69" s="217"/>
      <c r="V69" s="217"/>
      <c r="W69" s="217"/>
      <c r="X69" s="217"/>
      <c r="Y69" s="217"/>
      <c r="Z69" s="217"/>
    </row>
    <row r="70" spans="1:26" ht="15.75" customHeight="1">
      <c r="A70" s="320" t="s">
        <v>211</v>
      </c>
      <c r="B70" s="321" t="s">
        <v>212</v>
      </c>
      <c r="C70" s="245">
        <v>0</v>
      </c>
      <c r="D70" s="245">
        <v>0</v>
      </c>
      <c r="E70" s="333">
        <f t="shared" si="15"/>
        <v>0</v>
      </c>
      <c r="F70" s="243"/>
      <c r="G70" s="243"/>
      <c r="H70" s="244">
        <f t="shared" si="16"/>
        <v>0</v>
      </c>
      <c r="I70" s="217"/>
      <c r="J70" s="217"/>
      <c r="K70" s="217"/>
      <c r="L70" s="217"/>
      <c r="M70" s="217"/>
      <c r="N70" s="217"/>
      <c r="O70" s="217"/>
      <c r="P70" s="217"/>
      <c r="Q70" s="217"/>
      <c r="R70" s="217"/>
      <c r="S70" s="217"/>
      <c r="T70" s="217"/>
      <c r="U70" s="217"/>
      <c r="V70" s="217"/>
      <c r="W70" s="217"/>
      <c r="X70" s="217"/>
      <c r="Y70" s="217"/>
      <c r="Z70" s="217"/>
    </row>
    <row r="71" spans="1:26" ht="15.75" customHeight="1">
      <c r="A71" s="320" t="s">
        <v>213</v>
      </c>
      <c r="B71" s="321" t="s">
        <v>214</v>
      </c>
      <c r="C71" s="245">
        <v>0</v>
      </c>
      <c r="D71" s="245">
        <v>0</v>
      </c>
      <c r="E71" s="333">
        <f t="shared" si="15"/>
        <v>0</v>
      </c>
      <c r="F71" s="243"/>
      <c r="G71" s="243"/>
      <c r="H71" s="244">
        <f t="shared" si="16"/>
        <v>0</v>
      </c>
      <c r="I71" s="217"/>
      <c r="J71" s="217"/>
      <c r="K71" s="217"/>
      <c r="L71" s="217"/>
      <c r="M71" s="217"/>
      <c r="N71" s="217"/>
      <c r="O71" s="217"/>
      <c r="P71" s="217"/>
      <c r="Q71" s="217"/>
      <c r="R71" s="217"/>
      <c r="S71" s="217"/>
      <c r="T71" s="217"/>
      <c r="U71" s="217"/>
      <c r="V71" s="217"/>
      <c r="W71" s="217"/>
      <c r="X71" s="217"/>
      <c r="Y71" s="217"/>
      <c r="Z71" s="217"/>
    </row>
    <row r="72" spans="1:26" ht="15.75" customHeight="1">
      <c r="A72" s="320" t="s">
        <v>215</v>
      </c>
      <c r="B72" s="321" t="s">
        <v>216</v>
      </c>
      <c r="C72" s="245">
        <v>0</v>
      </c>
      <c r="D72" s="245">
        <v>0</v>
      </c>
      <c r="E72" s="333">
        <f t="shared" si="15"/>
        <v>0</v>
      </c>
      <c r="F72" s="243"/>
      <c r="G72" s="243"/>
      <c r="H72" s="244">
        <f t="shared" si="16"/>
        <v>0</v>
      </c>
      <c r="I72" s="217"/>
      <c r="J72" s="217"/>
      <c r="K72" s="217"/>
      <c r="L72" s="217"/>
      <c r="M72" s="217"/>
      <c r="N72" s="217"/>
      <c r="O72" s="217"/>
      <c r="P72" s="217"/>
      <c r="Q72" s="217"/>
      <c r="R72" s="217"/>
      <c r="S72" s="217"/>
      <c r="T72" s="217"/>
      <c r="U72" s="217"/>
      <c r="V72" s="217"/>
      <c r="W72" s="217"/>
      <c r="X72" s="217"/>
      <c r="Y72" s="217"/>
      <c r="Z72" s="217"/>
    </row>
    <row r="73" spans="1:26" ht="15.75" customHeight="1">
      <c r="A73" s="320" t="s">
        <v>217</v>
      </c>
      <c r="B73" s="321" t="s">
        <v>218</v>
      </c>
      <c r="C73" s="245">
        <v>0</v>
      </c>
      <c r="D73" s="245">
        <v>0</v>
      </c>
      <c r="E73" s="333">
        <f t="shared" si="15"/>
        <v>0</v>
      </c>
      <c r="F73" s="243"/>
      <c r="G73" s="243"/>
      <c r="H73" s="244">
        <f t="shared" si="16"/>
        <v>0</v>
      </c>
      <c r="I73" s="217"/>
      <c r="J73" s="217"/>
      <c r="K73" s="217"/>
      <c r="L73" s="217"/>
      <c r="M73" s="217"/>
      <c r="N73" s="217"/>
      <c r="O73" s="217"/>
      <c r="P73" s="217"/>
      <c r="Q73" s="217"/>
      <c r="R73" s="217"/>
      <c r="S73" s="217"/>
      <c r="T73" s="217"/>
      <c r="U73" s="217"/>
      <c r="V73" s="217"/>
      <c r="W73" s="217"/>
      <c r="X73" s="217"/>
      <c r="Y73" s="217"/>
      <c r="Z73" s="217"/>
    </row>
    <row r="74" spans="1:26" ht="15.75" customHeight="1">
      <c r="A74" s="320" t="s">
        <v>219</v>
      </c>
      <c r="B74" s="321" t="s">
        <v>220</v>
      </c>
      <c r="C74" s="245">
        <v>0</v>
      </c>
      <c r="D74" s="245">
        <v>0</v>
      </c>
      <c r="E74" s="333">
        <f t="shared" si="15"/>
        <v>0</v>
      </c>
      <c r="F74" s="243"/>
      <c r="G74" s="243"/>
      <c r="H74" s="244">
        <f t="shared" si="16"/>
        <v>0</v>
      </c>
      <c r="I74" s="217"/>
      <c r="J74" s="217"/>
      <c r="K74" s="217"/>
      <c r="L74" s="217"/>
      <c r="M74" s="217"/>
      <c r="N74" s="217"/>
      <c r="O74" s="217"/>
      <c r="P74" s="217"/>
      <c r="Q74" s="217"/>
      <c r="R74" s="217"/>
      <c r="S74" s="217"/>
      <c r="T74" s="217"/>
      <c r="U74" s="217"/>
      <c r="V74" s="217"/>
      <c r="W74" s="217"/>
      <c r="X74" s="217"/>
      <c r="Y74" s="217"/>
      <c r="Z74" s="217"/>
    </row>
    <row r="75" spans="1:26" ht="15.75" customHeight="1">
      <c r="A75" s="320" t="s">
        <v>221</v>
      </c>
      <c r="B75" s="321" t="s">
        <v>222</v>
      </c>
      <c r="C75" s="245">
        <v>0</v>
      </c>
      <c r="D75" s="245">
        <v>0</v>
      </c>
      <c r="E75" s="333">
        <f t="shared" si="15"/>
        <v>0</v>
      </c>
      <c r="F75" s="243"/>
      <c r="G75" s="243"/>
      <c r="H75" s="244">
        <f t="shared" si="16"/>
        <v>0</v>
      </c>
      <c r="I75" s="217"/>
      <c r="J75" s="217"/>
      <c r="K75" s="217"/>
      <c r="L75" s="217"/>
      <c r="M75" s="217"/>
      <c r="N75" s="217"/>
      <c r="O75" s="217"/>
      <c r="P75" s="217"/>
      <c r="Q75" s="217"/>
      <c r="R75" s="217"/>
      <c r="S75" s="217"/>
      <c r="T75" s="217"/>
      <c r="U75" s="217"/>
      <c r="V75" s="217"/>
      <c r="W75" s="217"/>
      <c r="X75" s="217"/>
      <c r="Y75" s="217"/>
      <c r="Z75" s="217"/>
    </row>
    <row r="76" spans="1:26" ht="15.75" customHeight="1">
      <c r="A76" s="320" t="s">
        <v>223</v>
      </c>
      <c r="B76" s="321" t="s">
        <v>224</v>
      </c>
      <c r="C76" s="245">
        <v>0</v>
      </c>
      <c r="D76" s="245">
        <v>0</v>
      </c>
      <c r="E76" s="333">
        <f t="shared" si="15"/>
        <v>0</v>
      </c>
      <c r="F76" s="243"/>
      <c r="G76" s="243"/>
      <c r="H76" s="244">
        <f t="shared" si="16"/>
        <v>0</v>
      </c>
      <c r="I76" s="217"/>
      <c r="J76" s="217"/>
      <c r="K76" s="217"/>
      <c r="L76" s="217"/>
      <c r="M76" s="217"/>
      <c r="N76" s="217"/>
      <c r="O76" s="217"/>
      <c r="P76" s="217"/>
      <c r="Q76" s="217"/>
      <c r="R76" s="217"/>
      <c r="S76" s="217"/>
      <c r="T76" s="217"/>
      <c r="U76" s="217"/>
      <c r="V76" s="217"/>
      <c r="W76" s="217"/>
      <c r="X76" s="217"/>
      <c r="Y76" s="217"/>
      <c r="Z76" s="217"/>
    </row>
    <row r="77" spans="1:26" ht="15.75" customHeight="1">
      <c r="A77" s="320" t="s">
        <v>225</v>
      </c>
      <c r="B77" s="321" t="s">
        <v>226</v>
      </c>
      <c r="C77" s="245">
        <v>0</v>
      </c>
      <c r="D77" s="245">
        <v>0</v>
      </c>
      <c r="E77" s="333">
        <f t="shared" si="15"/>
        <v>0</v>
      </c>
      <c r="F77" s="243"/>
      <c r="G77" s="243"/>
      <c r="H77" s="244">
        <f t="shared" si="16"/>
        <v>0</v>
      </c>
      <c r="I77" s="217"/>
      <c r="J77" s="217"/>
      <c r="K77" s="217"/>
      <c r="L77" s="217"/>
      <c r="M77" s="217"/>
      <c r="N77" s="217"/>
      <c r="O77" s="217"/>
      <c r="P77" s="217"/>
      <c r="Q77" s="217"/>
      <c r="R77" s="217"/>
      <c r="S77" s="217"/>
      <c r="T77" s="217"/>
      <c r="U77" s="217"/>
      <c r="V77" s="217"/>
      <c r="W77" s="217"/>
      <c r="X77" s="217"/>
      <c r="Y77" s="217"/>
      <c r="Z77" s="217"/>
    </row>
    <row r="78" spans="1:26" ht="15.75" customHeight="1">
      <c r="A78" s="320" t="s">
        <v>227</v>
      </c>
      <c r="B78" s="321" t="s">
        <v>228</v>
      </c>
      <c r="C78" s="245">
        <v>0</v>
      </c>
      <c r="D78" s="245">
        <v>0</v>
      </c>
      <c r="E78" s="333">
        <f t="shared" si="15"/>
        <v>0</v>
      </c>
      <c r="F78" s="243"/>
      <c r="G78" s="243"/>
      <c r="H78" s="244">
        <f t="shared" si="16"/>
        <v>0</v>
      </c>
      <c r="I78" s="217"/>
      <c r="J78" s="217"/>
      <c r="K78" s="217"/>
      <c r="L78" s="217"/>
      <c r="M78" s="217"/>
      <c r="N78" s="217"/>
      <c r="O78" s="217"/>
      <c r="P78" s="217"/>
      <c r="Q78" s="217"/>
      <c r="R78" s="217"/>
      <c r="S78" s="217"/>
      <c r="T78" s="217"/>
      <c r="U78" s="217"/>
      <c r="V78" s="217"/>
      <c r="W78" s="217"/>
      <c r="X78" s="217"/>
      <c r="Y78" s="217"/>
      <c r="Z78" s="217"/>
    </row>
    <row r="79" spans="1:26" ht="15.75" customHeight="1">
      <c r="A79" s="320" t="s">
        <v>229</v>
      </c>
      <c r="B79" s="321" t="s">
        <v>230</v>
      </c>
      <c r="C79" s="245">
        <v>0</v>
      </c>
      <c r="D79" s="245">
        <v>0</v>
      </c>
      <c r="E79" s="333">
        <f t="shared" si="15"/>
        <v>0</v>
      </c>
      <c r="F79" s="243"/>
      <c r="G79" s="243"/>
      <c r="H79" s="244">
        <f t="shared" si="16"/>
        <v>0</v>
      </c>
      <c r="I79" s="217"/>
      <c r="J79" s="217"/>
      <c r="K79" s="217"/>
      <c r="L79" s="217"/>
      <c r="M79" s="217"/>
      <c r="N79" s="217"/>
      <c r="O79" s="217"/>
      <c r="P79" s="217"/>
      <c r="Q79" s="217"/>
      <c r="R79" s="217"/>
      <c r="S79" s="217"/>
      <c r="T79" s="217"/>
      <c r="U79" s="217"/>
      <c r="V79" s="217"/>
      <c r="W79" s="217"/>
      <c r="X79" s="217"/>
      <c r="Y79" s="217"/>
      <c r="Z79" s="217"/>
    </row>
    <row r="80" spans="1:26" ht="15.75" customHeight="1">
      <c r="A80" s="320" t="s">
        <v>231</v>
      </c>
      <c r="B80" s="321" t="s">
        <v>232</v>
      </c>
      <c r="C80" s="245">
        <v>0</v>
      </c>
      <c r="D80" s="245">
        <v>0</v>
      </c>
      <c r="E80" s="333">
        <f t="shared" si="15"/>
        <v>0</v>
      </c>
      <c r="F80" s="243"/>
      <c r="G80" s="243"/>
      <c r="H80" s="244">
        <f t="shared" si="16"/>
        <v>0</v>
      </c>
      <c r="I80" s="217"/>
      <c r="J80" s="217"/>
      <c r="K80" s="217"/>
      <c r="L80" s="217"/>
      <c r="M80" s="217"/>
      <c r="N80" s="217"/>
      <c r="O80" s="217"/>
      <c r="P80" s="217"/>
      <c r="Q80" s="217"/>
      <c r="R80" s="217"/>
      <c r="S80" s="217"/>
      <c r="T80" s="217"/>
      <c r="U80" s="217"/>
      <c r="V80" s="217"/>
      <c r="W80" s="217"/>
      <c r="X80" s="217"/>
      <c r="Y80" s="217"/>
      <c r="Z80" s="217"/>
    </row>
    <row r="81" spans="1:26" ht="15.75" customHeight="1">
      <c r="A81" s="320" t="s">
        <v>233</v>
      </c>
      <c r="B81" s="321" t="s">
        <v>234</v>
      </c>
      <c r="C81" s="245">
        <v>0</v>
      </c>
      <c r="D81" s="245">
        <v>0</v>
      </c>
      <c r="E81" s="333">
        <f t="shared" si="15"/>
        <v>0</v>
      </c>
      <c r="F81" s="243"/>
      <c r="G81" s="243"/>
      <c r="H81" s="244">
        <f t="shared" si="16"/>
        <v>0</v>
      </c>
      <c r="I81" s="217"/>
      <c r="J81" s="217"/>
      <c r="K81" s="217"/>
      <c r="L81" s="217"/>
      <c r="M81" s="217"/>
      <c r="N81" s="217"/>
      <c r="O81" s="217"/>
      <c r="P81" s="217"/>
      <c r="Q81" s="217"/>
      <c r="R81" s="217"/>
      <c r="S81" s="217"/>
      <c r="T81" s="217"/>
      <c r="U81" s="217"/>
      <c r="V81" s="217"/>
      <c r="W81" s="217"/>
      <c r="X81" s="217"/>
      <c r="Y81" s="217"/>
      <c r="Z81" s="217"/>
    </row>
    <row r="82" spans="1:26" ht="15.75" customHeight="1">
      <c r="A82" s="320" t="s">
        <v>235</v>
      </c>
      <c r="B82" s="321" t="s">
        <v>236</v>
      </c>
      <c r="C82" s="245">
        <v>0</v>
      </c>
      <c r="D82" s="245">
        <v>0</v>
      </c>
      <c r="E82" s="333">
        <f t="shared" si="15"/>
        <v>0</v>
      </c>
      <c r="F82" s="243"/>
      <c r="G82" s="243"/>
      <c r="H82" s="244">
        <f t="shared" si="16"/>
        <v>0</v>
      </c>
      <c r="I82" s="217"/>
      <c r="J82" s="217"/>
      <c r="K82" s="217"/>
      <c r="L82" s="217"/>
      <c r="M82" s="217"/>
      <c r="N82" s="217"/>
      <c r="O82" s="217"/>
      <c r="P82" s="217"/>
      <c r="Q82" s="217"/>
      <c r="R82" s="217"/>
      <c r="S82" s="217"/>
      <c r="T82" s="217"/>
      <c r="U82" s="217"/>
      <c r="V82" s="217"/>
      <c r="W82" s="217"/>
      <c r="X82" s="217"/>
      <c r="Y82" s="217"/>
      <c r="Z82" s="217"/>
    </row>
    <row r="83" spans="1:26" ht="15.75" customHeight="1">
      <c r="A83" s="320" t="s">
        <v>237</v>
      </c>
      <c r="B83" s="321" t="s">
        <v>238</v>
      </c>
      <c r="C83" s="245">
        <v>0</v>
      </c>
      <c r="D83" s="245">
        <v>0</v>
      </c>
      <c r="E83" s="333">
        <f t="shared" si="15"/>
        <v>0</v>
      </c>
      <c r="F83" s="243"/>
      <c r="G83" s="243"/>
      <c r="H83" s="244">
        <f t="shared" si="16"/>
        <v>0</v>
      </c>
      <c r="I83" s="217"/>
      <c r="J83" s="217"/>
      <c r="K83" s="217"/>
      <c r="L83" s="217"/>
      <c r="M83" s="217"/>
      <c r="N83" s="217"/>
      <c r="O83" s="217"/>
      <c r="P83" s="217"/>
      <c r="Q83" s="217"/>
      <c r="R83" s="217"/>
      <c r="S83" s="217"/>
      <c r="T83" s="217"/>
      <c r="U83" s="217"/>
      <c r="V83" s="217"/>
      <c r="W83" s="217"/>
      <c r="X83" s="217"/>
      <c r="Y83" s="217"/>
      <c r="Z83" s="217"/>
    </row>
    <row r="84" spans="1:26" ht="15.75" customHeight="1">
      <c r="A84" s="320" t="s">
        <v>239</v>
      </c>
      <c r="B84" s="321" t="s">
        <v>240</v>
      </c>
      <c r="C84" s="245">
        <v>0</v>
      </c>
      <c r="D84" s="245">
        <v>0</v>
      </c>
      <c r="E84" s="333">
        <f t="shared" si="15"/>
        <v>0</v>
      </c>
      <c r="F84" s="243"/>
      <c r="G84" s="243"/>
      <c r="H84" s="244">
        <f t="shared" si="16"/>
        <v>0</v>
      </c>
      <c r="I84" s="217"/>
      <c r="J84" s="217"/>
      <c r="K84" s="217"/>
      <c r="L84" s="217"/>
      <c r="M84" s="217"/>
      <c r="N84" s="217"/>
      <c r="O84" s="217"/>
      <c r="P84" s="217"/>
      <c r="Q84" s="217"/>
      <c r="R84" s="217"/>
      <c r="S84" s="217"/>
      <c r="T84" s="217"/>
      <c r="U84" s="217"/>
      <c r="V84" s="217"/>
      <c r="W84" s="217"/>
      <c r="X84" s="217"/>
      <c r="Y84" s="217"/>
      <c r="Z84" s="217"/>
    </row>
    <row r="85" spans="1:26" ht="15.75" customHeight="1">
      <c r="A85" s="320" t="s">
        <v>241</v>
      </c>
      <c r="B85" s="321" t="s">
        <v>242</v>
      </c>
      <c r="C85" s="245">
        <v>0</v>
      </c>
      <c r="D85" s="245">
        <v>0</v>
      </c>
      <c r="E85" s="333">
        <f t="shared" si="15"/>
        <v>0</v>
      </c>
      <c r="F85" s="243"/>
      <c r="G85" s="243"/>
      <c r="H85" s="244">
        <f t="shared" si="16"/>
        <v>0</v>
      </c>
      <c r="I85" s="217"/>
      <c r="J85" s="217"/>
      <c r="K85" s="217"/>
      <c r="L85" s="217"/>
      <c r="M85" s="217"/>
      <c r="N85" s="217"/>
      <c r="O85" s="217"/>
      <c r="P85" s="217"/>
      <c r="Q85" s="217"/>
      <c r="R85" s="217"/>
      <c r="S85" s="217"/>
      <c r="T85" s="217"/>
      <c r="U85" s="217"/>
      <c r="V85" s="217"/>
      <c r="W85" s="217"/>
      <c r="X85" s="217"/>
      <c r="Y85" s="217"/>
      <c r="Z85" s="217"/>
    </row>
    <row r="86" spans="1:26" ht="15.75" customHeight="1">
      <c r="A86" s="323"/>
      <c r="B86" s="226" t="s">
        <v>243</v>
      </c>
      <c r="C86" s="314">
        <f t="shared" ref="C86:E86" si="17">SUM(C36:C85)</f>
        <v>0</v>
      </c>
      <c r="D86" s="314">
        <f t="shared" ref="D86" si="18">SUM(D36:D85)</f>
        <v>0</v>
      </c>
      <c r="E86" s="315">
        <f t="shared" si="17"/>
        <v>0</v>
      </c>
      <c r="F86" s="251">
        <f t="shared" ref="F86:H86" si="19">SUM(F36:F85)</f>
        <v>0</v>
      </c>
      <c r="G86" s="251">
        <f t="shared" si="19"/>
        <v>0</v>
      </c>
      <c r="H86" s="252">
        <f t="shared" si="19"/>
        <v>0</v>
      </c>
      <c r="I86" s="217"/>
      <c r="J86" s="217"/>
      <c r="K86" s="217"/>
      <c r="L86" s="217"/>
      <c r="M86" s="217"/>
      <c r="N86" s="217"/>
      <c r="O86" s="217"/>
      <c r="P86" s="217"/>
      <c r="Q86" s="217"/>
      <c r="R86" s="217"/>
      <c r="S86" s="217"/>
      <c r="T86" s="217"/>
      <c r="U86" s="217"/>
      <c r="V86" s="217"/>
      <c r="W86" s="217"/>
      <c r="X86" s="217"/>
      <c r="Y86" s="217"/>
      <c r="Z86" s="217"/>
    </row>
    <row r="87" spans="1:26" ht="15.75" customHeight="1">
      <c r="A87" s="318">
        <v>5</v>
      </c>
      <c r="B87" s="319" t="s">
        <v>244</v>
      </c>
      <c r="C87" s="249"/>
      <c r="D87" s="249"/>
      <c r="E87" s="332"/>
      <c r="F87" s="241"/>
      <c r="G87" s="241"/>
      <c r="H87" s="250"/>
      <c r="I87" s="241"/>
      <c r="J87" s="241"/>
      <c r="K87" s="241"/>
      <c r="L87" s="241"/>
      <c r="M87" s="241"/>
      <c r="N87" s="241"/>
      <c r="O87" s="241"/>
      <c r="P87" s="241"/>
      <c r="Q87" s="241"/>
      <c r="R87" s="241"/>
      <c r="S87" s="241"/>
      <c r="T87" s="241"/>
      <c r="U87" s="241"/>
      <c r="V87" s="241"/>
      <c r="W87" s="241"/>
      <c r="X87" s="241"/>
      <c r="Y87" s="241"/>
      <c r="Z87" s="241"/>
    </row>
    <row r="88" spans="1:26" ht="15.75" customHeight="1">
      <c r="A88" s="320" t="s">
        <v>245</v>
      </c>
      <c r="B88" s="321" t="s">
        <v>246</v>
      </c>
      <c r="C88" s="245">
        <v>0</v>
      </c>
      <c r="D88" s="245">
        <v>0</v>
      </c>
      <c r="E88" s="333">
        <f t="shared" ref="E88:E107" si="20">SUM(C88:D88)</f>
        <v>0</v>
      </c>
      <c r="F88" s="243"/>
      <c r="G88" s="243"/>
      <c r="H88" s="244">
        <f t="shared" ref="H88:H107" si="21">SUM(F88:G88)</f>
        <v>0</v>
      </c>
      <c r="I88" s="217"/>
      <c r="J88" s="217"/>
      <c r="K88" s="217"/>
      <c r="L88" s="217"/>
      <c r="M88" s="217"/>
      <c r="N88" s="217"/>
      <c r="O88" s="217"/>
      <c r="P88" s="217"/>
      <c r="Q88" s="217"/>
      <c r="R88" s="217"/>
      <c r="S88" s="217"/>
      <c r="T88" s="217"/>
      <c r="U88" s="217"/>
      <c r="V88" s="217"/>
      <c r="W88" s="217"/>
      <c r="X88" s="217"/>
      <c r="Y88" s="217"/>
      <c r="Z88" s="217"/>
    </row>
    <row r="89" spans="1:26" ht="15.75" customHeight="1">
      <c r="A89" s="320" t="s">
        <v>247</v>
      </c>
      <c r="B89" s="321" t="s">
        <v>248</v>
      </c>
      <c r="C89" s="245">
        <v>0</v>
      </c>
      <c r="D89" s="245">
        <v>0</v>
      </c>
      <c r="E89" s="333">
        <f t="shared" si="20"/>
        <v>0</v>
      </c>
      <c r="F89" s="243"/>
      <c r="G89" s="243"/>
      <c r="H89" s="244">
        <f t="shared" si="21"/>
        <v>0</v>
      </c>
      <c r="I89" s="217"/>
      <c r="J89" s="217"/>
      <c r="K89" s="217"/>
      <c r="L89" s="217"/>
      <c r="M89" s="217"/>
      <c r="N89" s="217"/>
      <c r="O89" s="217"/>
      <c r="P89" s="217"/>
      <c r="Q89" s="217"/>
      <c r="R89" s="217"/>
      <c r="S89" s="217"/>
      <c r="T89" s="217"/>
      <c r="U89" s="217"/>
      <c r="V89" s="217"/>
      <c r="W89" s="217"/>
      <c r="X89" s="217"/>
      <c r="Y89" s="217"/>
      <c r="Z89" s="217"/>
    </row>
    <row r="90" spans="1:26" ht="15.75" customHeight="1">
      <c r="A90" s="320" t="s">
        <v>249</v>
      </c>
      <c r="B90" s="321" t="s">
        <v>250</v>
      </c>
      <c r="C90" s="245">
        <v>0</v>
      </c>
      <c r="D90" s="245">
        <v>0</v>
      </c>
      <c r="E90" s="333">
        <f t="shared" si="20"/>
        <v>0</v>
      </c>
      <c r="F90" s="243"/>
      <c r="G90" s="243"/>
      <c r="H90" s="244">
        <f t="shared" si="21"/>
        <v>0</v>
      </c>
      <c r="I90" s="217"/>
      <c r="J90" s="217"/>
      <c r="K90" s="217"/>
      <c r="L90" s="217"/>
      <c r="M90" s="217"/>
      <c r="N90" s="217"/>
      <c r="O90" s="217"/>
      <c r="P90" s="217"/>
      <c r="Q90" s="217"/>
      <c r="R90" s="217"/>
      <c r="S90" s="217"/>
      <c r="T90" s="217"/>
      <c r="U90" s="217"/>
      <c r="V90" s="217"/>
      <c r="W90" s="217"/>
      <c r="X90" s="217"/>
      <c r="Y90" s="217"/>
      <c r="Z90" s="217"/>
    </row>
    <row r="91" spans="1:26" ht="15.75" customHeight="1">
      <c r="A91" s="320" t="s">
        <v>251</v>
      </c>
      <c r="B91" s="321" t="s">
        <v>252</v>
      </c>
      <c r="C91" s="245">
        <v>0</v>
      </c>
      <c r="D91" s="245">
        <v>0</v>
      </c>
      <c r="E91" s="333">
        <f t="shared" si="20"/>
        <v>0</v>
      </c>
      <c r="F91" s="243"/>
      <c r="G91" s="243"/>
      <c r="H91" s="244">
        <f t="shared" si="21"/>
        <v>0</v>
      </c>
      <c r="I91" s="217"/>
      <c r="J91" s="217"/>
      <c r="K91" s="217"/>
      <c r="L91" s="217"/>
      <c r="M91" s="217"/>
      <c r="N91" s="217"/>
      <c r="O91" s="217"/>
      <c r="P91" s="217"/>
      <c r="Q91" s="217"/>
      <c r="R91" s="217"/>
      <c r="S91" s="217"/>
      <c r="T91" s="217"/>
      <c r="U91" s="217"/>
      <c r="V91" s="217"/>
      <c r="W91" s="217"/>
      <c r="X91" s="217"/>
      <c r="Y91" s="217"/>
      <c r="Z91" s="217"/>
    </row>
    <row r="92" spans="1:26" ht="15.75" customHeight="1">
      <c r="A92" s="320" t="s">
        <v>253</v>
      </c>
      <c r="B92" s="321" t="s">
        <v>254</v>
      </c>
      <c r="C92" s="245">
        <v>0</v>
      </c>
      <c r="D92" s="245">
        <v>0</v>
      </c>
      <c r="E92" s="333">
        <f t="shared" si="20"/>
        <v>0</v>
      </c>
      <c r="F92" s="243"/>
      <c r="G92" s="243"/>
      <c r="H92" s="244">
        <f t="shared" si="21"/>
        <v>0</v>
      </c>
      <c r="I92" s="217"/>
      <c r="J92" s="217"/>
      <c r="K92" s="217"/>
      <c r="L92" s="217"/>
      <c r="M92" s="217"/>
      <c r="N92" s="217"/>
      <c r="O92" s="217"/>
      <c r="P92" s="217"/>
      <c r="Q92" s="217"/>
      <c r="R92" s="217"/>
      <c r="S92" s="217"/>
      <c r="T92" s="217"/>
      <c r="U92" s="217"/>
      <c r="V92" s="217"/>
      <c r="W92" s="217"/>
      <c r="X92" s="217"/>
      <c r="Y92" s="217"/>
      <c r="Z92" s="217"/>
    </row>
    <row r="93" spans="1:26" ht="15.75" customHeight="1">
      <c r="A93" s="320" t="s">
        <v>255</v>
      </c>
      <c r="B93" s="321" t="s">
        <v>256</v>
      </c>
      <c r="C93" s="245">
        <v>0</v>
      </c>
      <c r="D93" s="245">
        <v>0</v>
      </c>
      <c r="E93" s="333">
        <f t="shared" si="20"/>
        <v>0</v>
      </c>
      <c r="F93" s="243"/>
      <c r="G93" s="243"/>
      <c r="H93" s="244">
        <f t="shared" si="21"/>
        <v>0</v>
      </c>
      <c r="I93" s="217"/>
      <c r="J93" s="217"/>
      <c r="K93" s="217"/>
      <c r="L93" s="217"/>
      <c r="M93" s="217"/>
      <c r="N93" s="217"/>
      <c r="O93" s="217"/>
      <c r="P93" s="217"/>
      <c r="Q93" s="217"/>
      <c r="R93" s="217"/>
      <c r="S93" s="217"/>
      <c r="T93" s="217"/>
      <c r="U93" s="217"/>
      <c r="V93" s="217"/>
      <c r="W93" s="217"/>
      <c r="X93" s="217"/>
      <c r="Y93" s="217"/>
      <c r="Z93" s="217"/>
    </row>
    <row r="94" spans="1:26" ht="15.75" customHeight="1">
      <c r="A94" s="320" t="s">
        <v>257</v>
      </c>
      <c r="B94" s="321" t="s">
        <v>258</v>
      </c>
      <c r="C94" s="245">
        <v>0</v>
      </c>
      <c r="D94" s="245">
        <v>0</v>
      </c>
      <c r="E94" s="333">
        <f t="shared" si="20"/>
        <v>0</v>
      </c>
      <c r="F94" s="243"/>
      <c r="G94" s="243"/>
      <c r="H94" s="244">
        <f t="shared" si="21"/>
        <v>0</v>
      </c>
      <c r="I94" s="217"/>
      <c r="J94" s="217"/>
      <c r="K94" s="217"/>
      <c r="L94" s="217"/>
      <c r="M94" s="217"/>
      <c r="N94" s="217"/>
      <c r="O94" s="217"/>
      <c r="P94" s="217"/>
      <c r="Q94" s="217"/>
      <c r="R94" s="217"/>
      <c r="S94" s="217"/>
      <c r="T94" s="217"/>
      <c r="U94" s="217"/>
      <c r="V94" s="217"/>
      <c r="W94" s="217"/>
      <c r="X94" s="217"/>
      <c r="Y94" s="217"/>
      <c r="Z94" s="217"/>
    </row>
    <row r="95" spans="1:26" ht="15.75" customHeight="1">
      <c r="A95" s="320" t="s">
        <v>259</v>
      </c>
      <c r="B95" s="321" t="s">
        <v>260</v>
      </c>
      <c r="C95" s="245">
        <v>0</v>
      </c>
      <c r="D95" s="245">
        <v>0</v>
      </c>
      <c r="E95" s="333">
        <f t="shared" si="20"/>
        <v>0</v>
      </c>
      <c r="F95" s="243"/>
      <c r="G95" s="243"/>
      <c r="H95" s="244">
        <f t="shared" si="21"/>
        <v>0</v>
      </c>
      <c r="I95" s="217"/>
      <c r="J95" s="217"/>
      <c r="K95" s="217"/>
      <c r="L95" s="217"/>
      <c r="M95" s="217"/>
      <c r="N95" s="217"/>
      <c r="O95" s="217"/>
      <c r="P95" s="217"/>
      <c r="Q95" s="217"/>
      <c r="R95" s="217"/>
      <c r="S95" s="217"/>
      <c r="T95" s="217"/>
      <c r="U95" s="217"/>
      <c r="V95" s="217"/>
      <c r="W95" s="217"/>
      <c r="X95" s="217"/>
      <c r="Y95" s="217"/>
      <c r="Z95" s="217"/>
    </row>
    <row r="96" spans="1:26" ht="15.75" customHeight="1">
      <c r="A96" s="320" t="s">
        <v>261</v>
      </c>
      <c r="B96" s="321" t="s">
        <v>262</v>
      </c>
      <c r="C96" s="245">
        <v>0</v>
      </c>
      <c r="D96" s="245">
        <v>0</v>
      </c>
      <c r="E96" s="333">
        <f t="shared" si="20"/>
        <v>0</v>
      </c>
      <c r="F96" s="243"/>
      <c r="G96" s="243"/>
      <c r="H96" s="244">
        <f t="shared" si="21"/>
        <v>0</v>
      </c>
      <c r="I96" s="217"/>
      <c r="J96" s="217"/>
      <c r="K96" s="217"/>
      <c r="L96" s="217"/>
      <c r="M96" s="217"/>
      <c r="N96" s="217"/>
      <c r="O96" s="217"/>
      <c r="P96" s="217"/>
      <c r="Q96" s="217"/>
      <c r="R96" s="217"/>
      <c r="S96" s="217"/>
      <c r="T96" s="217"/>
      <c r="U96" s="217"/>
      <c r="V96" s="217"/>
      <c r="W96" s="217"/>
      <c r="X96" s="217"/>
      <c r="Y96" s="217"/>
      <c r="Z96" s="217"/>
    </row>
    <row r="97" spans="1:26" ht="15.75" customHeight="1">
      <c r="A97" s="320" t="s">
        <v>263</v>
      </c>
      <c r="B97" s="321" t="s">
        <v>264</v>
      </c>
      <c r="C97" s="245">
        <v>0</v>
      </c>
      <c r="D97" s="245">
        <v>0</v>
      </c>
      <c r="E97" s="333">
        <f t="shared" si="20"/>
        <v>0</v>
      </c>
      <c r="F97" s="243"/>
      <c r="G97" s="243"/>
      <c r="H97" s="244">
        <f t="shared" si="21"/>
        <v>0</v>
      </c>
      <c r="I97" s="217"/>
      <c r="J97" s="217"/>
      <c r="K97" s="217"/>
      <c r="L97" s="217"/>
      <c r="M97" s="217"/>
      <c r="N97" s="217"/>
      <c r="O97" s="217"/>
      <c r="P97" s="217"/>
      <c r="Q97" s="217"/>
      <c r="R97" s="217"/>
      <c r="S97" s="217"/>
      <c r="T97" s="217"/>
      <c r="U97" s="217"/>
      <c r="V97" s="217"/>
      <c r="W97" s="217"/>
      <c r="X97" s="217"/>
      <c r="Y97" s="217"/>
      <c r="Z97" s="217"/>
    </row>
    <row r="98" spans="1:26" ht="15.75" customHeight="1">
      <c r="A98" s="320" t="s">
        <v>265</v>
      </c>
      <c r="B98" s="321" t="s">
        <v>266</v>
      </c>
      <c r="C98" s="245">
        <v>0</v>
      </c>
      <c r="D98" s="245">
        <v>0</v>
      </c>
      <c r="E98" s="333">
        <f t="shared" si="20"/>
        <v>0</v>
      </c>
      <c r="F98" s="243"/>
      <c r="G98" s="243"/>
      <c r="H98" s="244">
        <f t="shared" si="21"/>
        <v>0</v>
      </c>
      <c r="I98" s="217"/>
      <c r="J98" s="217"/>
      <c r="K98" s="217"/>
      <c r="L98" s="217"/>
      <c r="M98" s="217"/>
      <c r="N98" s="217"/>
      <c r="O98" s="217"/>
      <c r="P98" s="217"/>
      <c r="Q98" s="217"/>
      <c r="R98" s="217"/>
      <c r="S98" s="217"/>
      <c r="T98" s="217"/>
      <c r="U98" s="217"/>
      <c r="V98" s="217"/>
      <c r="W98" s="217"/>
      <c r="X98" s="217"/>
      <c r="Y98" s="217"/>
      <c r="Z98" s="217"/>
    </row>
    <row r="99" spans="1:26" ht="15.75" customHeight="1">
      <c r="A99" s="320" t="s">
        <v>267</v>
      </c>
      <c r="B99" s="321" t="s">
        <v>268</v>
      </c>
      <c r="C99" s="245">
        <v>0</v>
      </c>
      <c r="D99" s="245">
        <v>0</v>
      </c>
      <c r="E99" s="333">
        <f t="shared" si="20"/>
        <v>0</v>
      </c>
      <c r="F99" s="243"/>
      <c r="G99" s="243"/>
      <c r="H99" s="244">
        <f t="shared" si="21"/>
        <v>0</v>
      </c>
      <c r="I99" s="217"/>
      <c r="J99" s="217"/>
      <c r="K99" s="217"/>
      <c r="L99" s="217"/>
      <c r="M99" s="217"/>
      <c r="N99" s="217"/>
      <c r="O99" s="217"/>
      <c r="P99" s="217"/>
      <c r="Q99" s="217"/>
      <c r="R99" s="217"/>
      <c r="S99" s="217"/>
      <c r="T99" s="217"/>
      <c r="U99" s="217"/>
      <c r="V99" s="217"/>
      <c r="W99" s="217"/>
      <c r="X99" s="217"/>
      <c r="Y99" s="217"/>
      <c r="Z99" s="217"/>
    </row>
    <row r="100" spans="1:26" ht="15.75" customHeight="1">
      <c r="A100" s="320" t="s">
        <v>269</v>
      </c>
      <c r="B100" s="321" t="s">
        <v>270</v>
      </c>
      <c r="C100" s="245">
        <v>0</v>
      </c>
      <c r="D100" s="245">
        <v>0</v>
      </c>
      <c r="E100" s="333">
        <f t="shared" si="20"/>
        <v>0</v>
      </c>
      <c r="F100" s="243"/>
      <c r="G100" s="243"/>
      <c r="H100" s="244">
        <f t="shared" si="21"/>
        <v>0</v>
      </c>
      <c r="I100" s="217"/>
      <c r="J100" s="217"/>
      <c r="K100" s="217"/>
      <c r="L100" s="217"/>
      <c r="M100" s="217"/>
      <c r="N100" s="217"/>
      <c r="O100" s="217"/>
      <c r="P100" s="217"/>
      <c r="Q100" s="217"/>
      <c r="R100" s="217"/>
      <c r="S100" s="217"/>
      <c r="T100" s="217"/>
      <c r="U100" s="217"/>
      <c r="V100" s="217"/>
      <c r="W100" s="217"/>
      <c r="X100" s="217"/>
      <c r="Y100" s="217"/>
      <c r="Z100" s="217"/>
    </row>
    <row r="101" spans="1:26" ht="15.75" customHeight="1">
      <c r="A101" s="320" t="s">
        <v>271</v>
      </c>
      <c r="B101" s="321" t="s">
        <v>272</v>
      </c>
      <c r="C101" s="245">
        <v>0</v>
      </c>
      <c r="D101" s="245">
        <v>0</v>
      </c>
      <c r="E101" s="333">
        <f t="shared" si="20"/>
        <v>0</v>
      </c>
      <c r="F101" s="243"/>
      <c r="G101" s="243"/>
      <c r="H101" s="244">
        <f t="shared" si="21"/>
        <v>0</v>
      </c>
      <c r="I101" s="217"/>
      <c r="J101" s="217"/>
      <c r="K101" s="217"/>
      <c r="L101" s="217"/>
      <c r="M101" s="217"/>
      <c r="N101" s="217"/>
      <c r="O101" s="217"/>
      <c r="P101" s="217"/>
      <c r="Q101" s="217"/>
      <c r="R101" s="217"/>
      <c r="S101" s="217"/>
      <c r="T101" s="217"/>
      <c r="U101" s="217"/>
      <c r="V101" s="217"/>
      <c r="W101" s="217"/>
      <c r="X101" s="217"/>
      <c r="Y101" s="217"/>
      <c r="Z101" s="217"/>
    </row>
    <row r="102" spans="1:26" ht="15.75" customHeight="1">
      <c r="A102" s="320" t="s">
        <v>273</v>
      </c>
      <c r="B102" s="321" t="s">
        <v>274</v>
      </c>
      <c r="C102" s="245">
        <v>0</v>
      </c>
      <c r="D102" s="245">
        <v>0</v>
      </c>
      <c r="E102" s="333">
        <f t="shared" si="20"/>
        <v>0</v>
      </c>
      <c r="F102" s="243"/>
      <c r="G102" s="243"/>
      <c r="H102" s="244">
        <f t="shared" si="21"/>
        <v>0</v>
      </c>
      <c r="I102" s="217"/>
      <c r="J102" s="217"/>
      <c r="K102" s="217"/>
      <c r="L102" s="217"/>
      <c r="M102" s="217"/>
      <c r="N102" s="217"/>
      <c r="O102" s="217"/>
      <c r="P102" s="217"/>
      <c r="Q102" s="217"/>
      <c r="R102" s="217"/>
      <c r="S102" s="217"/>
      <c r="T102" s="217"/>
      <c r="U102" s="217"/>
      <c r="V102" s="217"/>
      <c r="W102" s="217"/>
      <c r="X102" s="217"/>
      <c r="Y102" s="217"/>
      <c r="Z102" s="217"/>
    </row>
    <row r="103" spans="1:26" ht="15.75" customHeight="1">
      <c r="A103" s="320" t="s">
        <v>275</v>
      </c>
      <c r="B103" s="321" t="s">
        <v>276</v>
      </c>
      <c r="C103" s="245">
        <v>0</v>
      </c>
      <c r="D103" s="245">
        <v>0</v>
      </c>
      <c r="E103" s="333">
        <f t="shared" si="20"/>
        <v>0</v>
      </c>
      <c r="F103" s="243"/>
      <c r="G103" s="243"/>
      <c r="H103" s="244">
        <f t="shared" si="21"/>
        <v>0</v>
      </c>
      <c r="I103" s="217"/>
      <c r="J103" s="217"/>
      <c r="K103" s="217"/>
      <c r="L103" s="217"/>
      <c r="M103" s="217"/>
      <c r="N103" s="217"/>
      <c r="O103" s="217"/>
      <c r="P103" s="217"/>
      <c r="Q103" s="217"/>
      <c r="R103" s="217"/>
      <c r="S103" s="217"/>
      <c r="T103" s="217"/>
      <c r="U103" s="217"/>
      <c r="V103" s="217"/>
      <c r="W103" s="217"/>
      <c r="X103" s="217"/>
      <c r="Y103" s="217"/>
      <c r="Z103" s="217"/>
    </row>
    <row r="104" spans="1:26" ht="15.75" customHeight="1">
      <c r="A104" s="320" t="s">
        <v>277</v>
      </c>
      <c r="B104" s="321" t="s">
        <v>278</v>
      </c>
      <c r="C104" s="245">
        <v>0</v>
      </c>
      <c r="D104" s="245">
        <v>0</v>
      </c>
      <c r="E104" s="333">
        <f t="shared" si="20"/>
        <v>0</v>
      </c>
      <c r="F104" s="243"/>
      <c r="G104" s="243"/>
      <c r="H104" s="244">
        <f t="shared" si="21"/>
        <v>0</v>
      </c>
      <c r="I104" s="217"/>
      <c r="J104" s="217"/>
      <c r="K104" s="217"/>
      <c r="L104" s="217"/>
      <c r="M104" s="217"/>
      <c r="N104" s="217"/>
      <c r="O104" s="217"/>
      <c r="P104" s="217"/>
      <c r="Q104" s="217"/>
      <c r="R104" s="217"/>
      <c r="S104" s="217"/>
      <c r="T104" s="217"/>
      <c r="U104" s="217"/>
      <c r="V104" s="217"/>
      <c r="W104" s="217"/>
      <c r="X104" s="217"/>
      <c r="Y104" s="217"/>
      <c r="Z104" s="217"/>
    </row>
    <row r="105" spans="1:26" ht="15.75" customHeight="1">
      <c r="A105" s="320" t="s">
        <v>279</v>
      </c>
      <c r="B105" s="321" t="s">
        <v>280</v>
      </c>
      <c r="C105" s="245">
        <v>0</v>
      </c>
      <c r="D105" s="245">
        <v>0</v>
      </c>
      <c r="E105" s="333">
        <f t="shared" si="20"/>
        <v>0</v>
      </c>
      <c r="F105" s="243"/>
      <c r="G105" s="243"/>
      <c r="H105" s="244">
        <f t="shared" si="21"/>
        <v>0</v>
      </c>
      <c r="I105" s="217"/>
      <c r="J105" s="217"/>
      <c r="K105" s="217"/>
      <c r="L105" s="217"/>
      <c r="M105" s="217"/>
      <c r="N105" s="217"/>
      <c r="O105" s="217"/>
      <c r="P105" s="217"/>
      <c r="Q105" s="217"/>
      <c r="R105" s="217"/>
      <c r="S105" s="217"/>
      <c r="T105" s="217"/>
      <c r="U105" s="217"/>
      <c r="V105" s="217"/>
      <c r="W105" s="217"/>
      <c r="X105" s="217"/>
      <c r="Y105" s="217"/>
      <c r="Z105" s="217"/>
    </row>
    <row r="106" spans="1:26" ht="15.75" customHeight="1">
      <c r="A106" s="320" t="s">
        <v>281</v>
      </c>
      <c r="B106" s="321" t="s">
        <v>282</v>
      </c>
      <c r="C106" s="245">
        <v>0</v>
      </c>
      <c r="D106" s="245">
        <v>0</v>
      </c>
      <c r="E106" s="333">
        <f t="shared" si="20"/>
        <v>0</v>
      </c>
      <c r="F106" s="243"/>
      <c r="G106" s="243"/>
      <c r="H106" s="244">
        <f t="shared" si="21"/>
        <v>0</v>
      </c>
      <c r="I106" s="217"/>
      <c r="J106" s="217"/>
      <c r="K106" s="217"/>
      <c r="L106" s="217"/>
      <c r="M106" s="217"/>
      <c r="N106" s="217"/>
      <c r="O106" s="217"/>
      <c r="P106" s="217"/>
      <c r="Q106" s="217"/>
      <c r="R106" s="217"/>
      <c r="S106" s="217"/>
      <c r="T106" s="217"/>
      <c r="U106" s="217"/>
      <c r="V106" s="217"/>
      <c r="W106" s="217"/>
      <c r="X106" s="217"/>
      <c r="Y106" s="217"/>
      <c r="Z106" s="217"/>
    </row>
    <row r="107" spans="1:26" ht="15.75" customHeight="1">
      <c r="A107" s="320" t="s">
        <v>283</v>
      </c>
      <c r="B107" s="321" t="s">
        <v>284</v>
      </c>
      <c r="C107" s="245">
        <v>0</v>
      </c>
      <c r="D107" s="245">
        <v>0</v>
      </c>
      <c r="E107" s="333">
        <f t="shared" si="20"/>
        <v>0</v>
      </c>
      <c r="F107" s="243"/>
      <c r="G107" s="243"/>
      <c r="H107" s="244">
        <f t="shared" si="21"/>
        <v>0</v>
      </c>
      <c r="I107" s="217"/>
      <c r="J107" s="217"/>
      <c r="K107" s="217"/>
      <c r="L107" s="217"/>
      <c r="M107" s="217"/>
      <c r="N107" s="217"/>
      <c r="O107" s="217"/>
      <c r="P107" s="217"/>
      <c r="Q107" s="217"/>
      <c r="R107" s="217"/>
      <c r="S107" s="217"/>
      <c r="T107" s="217"/>
      <c r="U107" s="217"/>
      <c r="V107" s="217"/>
      <c r="W107" s="217"/>
      <c r="X107" s="217"/>
      <c r="Y107" s="217"/>
      <c r="Z107" s="217"/>
    </row>
    <row r="108" spans="1:26" ht="15.75" customHeight="1">
      <c r="A108" s="323"/>
      <c r="B108" s="226" t="s">
        <v>285</v>
      </c>
      <c r="C108" s="314">
        <f>SUM(C88:C107)</f>
        <v>0</v>
      </c>
      <c r="D108" s="314">
        <f>SUM(D88:D107)</f>
        <v>0</v>
      </c>
      <c r="E108" s="315">
        <f t="shared" ref="E108" si="22">SUM(E88:E107)</f>
        <v>0</v>
      </c>
      <c r="F108" s="251">
        <f t="shared" ref="F108:H108" si="23">SUM(F88:F107)</f>
        <v>0</v>
      </c>
      <c r="G108" s="251">
        <f t="shared" si="23"/>
        <v>0</v>
      </c>
      <c r="H108" s="252">
        <f t="shared" si="23"/>
        <v>0</v>
      </c>
      <c r="I108" s="217"/>
      <c r="J108" s="217"/>
      <c r="K108" s="217"/>
      <c r="L108" s="217"/>
      <c r="M108" s="217"/>
      <c r="N108" s="217"/>
      <c r="O108" s="217"/>
      <c r="P108" s="217"/>
      <c r="Q108" s="217"/>
      <c r="R108" s="217"/>
      <c r="S108" s="217"/>
      <c r="T108" s="217"/>
      <c r="U108" s="217"/>
      <c r="V108" s="217"/>
      <c r="W108" s="217"/>
      <c r="X108" s="217"/>
      <c r="Y108" s="217"/>
      <c r="Z108" s="217"/>
    </row>
    <row r="109" spans="1:26" ht="15.75" customHeight="1">
      <c r="A109" s="318">
        <v>6</v>
      </c>
      <c r="B109" s="319" t="s">
        <v>286</v>
      </c>
      <c r="C109" s="249"/>
      <c r="D109" s="249"/>
      <c r="E109" s="332"/>
      <c r="F109" s="241"/>
      <c r="G109" s="241"/>
      <c r="H109" s="250"/>
      <c r="I109" s="241"/>
      <c r="J109" s="241"/>
      <c r="K109" s="241"/>
      <c r="L109" s="241"/>
      <c r="M109" s="241"/>
      <c r="N109" s="241"/>
      <c r="O109" s="241"/>
      <c r="P109" s="241"/>
      <c r="Q109" s="241"/>
      <c r="R109" s="241"/>
      <c r="S109" s="241"/>
      <c r="T109" s="241"/>
      <c r="U109" s="241"/>
      <c r="V109" s="241"/>
      <c r="W109" s="241"/>
      <c r="X109" s="241"/>
      <c r="Y109" s="241"/>
      <c r="Z109" s="241"/>
    </row>
    <row r="110" spans="1:26" ht="15.75" customHeight="1">
      <c r="A110" s="320" t="s">
        <v>287</v>
      </c>
      <c r="B110" s="321" t="s">
        <v>288</v>
      </c>
      <c r="C110" s="245">
        <v>0</v>
      </c>
      <c r="D110" s="245">
        <v>0</v>
      </c>
      <c r="E110" s="333">
        <f>SUM(C110:D110)</f>
        <v>0</v>
      </c>
      <c r="F110" s="243"/>
      <c r="G110" s="243"/>
      <c r="H110" s="244">
        <f t="shared" ref="H110:H115" si="24">SUM(F110:G110)</f>
        <v>0</v>
      </c>
      <c r="I110" s="217"/>
      <c r="J110" s="217"/>
      <c r="K110" s="217"/>
      <c r="L110" s="217"/>
      <c r="M110" s="217"/>
      <c r="N110" s="217"/>
      <c r="O110" s="217"/>
      <c r="P110" s="217"/>
      <c r="Q110" s="217"/>
      <c r="R110" s="217"/>
      <c r="S110" s="217"/>
      <c r="T110" s="217"/>
      <c r="U110" s="217"/>
      <c r="V110" s="217"/>
      <c r="W110" s="217"/>
      <c r="X110" s="217"/>
      <c r="Y110" s="217"/>
      <c r="Z110" s="217"/>
    </row>
    <row r="111" spans="1:26" ht="15.75" customHeight="1">
      <c r="A111" s="320" t="s">
        <v>289</v>
      </c>
      <c r="B111" s="321" t="s">
        <v>290</v>
      </c>
      <c r="C111" s="245">
        <v>0</v>
      </c>
      <c r="D111" s="245">
        <v>0</v>
      </c>
      <c r="E111" s="333">
        <f t="shared" ref="E111:E115" si="25">SUM(C111:D111)</f>
        <v>0</v>
      </c>
      <c r="F111" s="243"/>
      <c r="G111" s="243"/>
      <c r="H111" s="244">
        <f t="shared" si="24"/>
        <v>0</v>
      </c>
      <c r="I111" s="217"/>
      <c r="J111" s="217"/>
      <c r="K111" s="217"/>
      <c r="L111" s="217"/>
      <c r="M111" s="217"/>
      <c r="N111" s="217"/>
      <c r="O111" s="217"/>
      <c r="P111" s="217"/>
      <c r="Q111" s="217"/>
      <c r="R111" s="217"/>
      <c r="S111" s="217"/>
      <c r="T111" s="217"/>
      <c r="U111" s="217"/>
      <c r="V111" s="217"/>
      <c r="W111" s="217"/>
      <c r="X111" s="217"/>
      <c r="Y111" s="217"/>
      <c r="Z111" s="217"/>
    </row>
    <row r="112" spans="1:26" ht="15.75" customHeight="1">
      <c r="A112" s="320" t="s">
        <v>291</v>
      </c>
      <c r="B112" s="321" t="s">
        <v>292</v>
      </c>
      <c r="C112" s="245">
        <v>0</v>
      </c>
      <c r="D112" s="245">
        <v>0</v>
      </c>
      <c r="E112" s="333">
        <f t="shared" si="25"/>
        <v>0</v>
      </c>
      <c r="F112" s="243"/>
      <c r="G112" s="243"/>
      <c r="H112" s="244">
        <f t="shared" si="24"/>
        <v>0</v>
      </c>
      <c r="I112" s="217"/>
      <c r="J112" s="217"/>
      <c r="K112" s="217"/>
      <c r="L112" s="217"/>
      <c r="M112" s="217"/>
      <c r="N112" s="217"/>
      <c r="O112" s="217"/>
      <c r="P112" s="217"/>
      <c r="Q112" s="217"/>
      <c r="R112" s="217"/>
      <c r="S112" s="217"/>
      <c r="T112" s="217"/>
      <c r="U112" s="217"/>
      <c r="V112" s="217"/>
      <c r="W112" s="217"/>
      <c r="X112" s="217"/>
      <c r="Y112" s="217"/>
      <c r="Z112" s="217"/>
    </row>
    <row r="113" spans="1:26" ht="15.75" customHeight="1">
      <c r="A113" s="320" t="s">
        <v>293</v>
      </c>
      <c r="B113" s="321" t="s">
        <v>294</v>
      </c>
      <c r="C113" s="245">
        <v>0</v>
      </c>
      <c r="D113" s="245">
        <v>0</v>
      </c>
      <c r="E113" s="333">
        <f t="shared" si="25"/>
        <v>0</v>
      </c>
      <c r="F113" s="243"/>
      <c r="G113" s="243"/>
      <c r="H113" s="244">
        <f t="shared" si="24"/>
        <v>0</v>
      </c>
      <c r="I113" s="217"/>
      <c r="J113" s="217"/>
      <c r="K113" s="217"/>
      <c r="L113" s="217"/>
      <c r="M113" s="217"/>
      <c r="N113" s="217"/>
      <c r="O113" s="217"/>
      <c r="P113" s="217"/>
      <c r="Q113" s="217"/>
      <c r="R113" s="217"/>
      <c r="S113" s="217"/>
      <c r="T113" s="217"/>
      <c r="U113" s="217"/>
      <c r="V113" s="217"/>
      <c r="W113" s="217"/>
      <c r="X113" s="217"/>
      <c r="Y113" s="217"/>
      <c r="Z113" s="217"/>
    </row>
    <row r="114" spans="1:26" ht="15.75" customHeight="1">
      <c r="A114" s="320" t="s">
        <v>295</v>
      </c>
      <c r="B114" s="321" t="s">
        <v>296</v>
      </c>
      <c r="C114" s="245">
        <v>0</v>
      </c>
      <c r="D114" s="245">
        <v>0</v>
      </c>
      <c r="E114" s="333">
        <f t="shared" si="25"/>
        <v>0</v>
      </c>
      <c r="F114" s="243"/>
      <c r="G114" s="243"/>
      <c r="H114" s="244">
        <f t="shared" si="24"/>
        <v>0</v>
      </c>
      <c r="I114" s="217"/>
      <c r="J114" s="217"/>
      <c r="K114" s="217"/>
      <c r="L114" s="217"/>
      <c r="M114" s="217"/>
      <c r="N114" s="217"/>
      <c r="O114" s="217"/>
      <c r="P114" s="217"/>
      <c r="Q114" s="217"/>
      <c r="R114" s="217"/>
      <c r="S114" s="217"/>
      <c r="T114" s="217"/>
      <c r="U114" s="217"/>
      <c r="V114" s="217"/>
      <c r="W114" s="217"/>
      <c r="X114" s="217"/>
      <c r="Y114" s="217"/>
      <c r="Z114" s="217"/>
    </row>
    <row r="115" spans="1:26" ht="15.75" customHeight="1">
      <c r="A115" s="320" t="s">
        <v>297</v>
      </c>
      <c r="B115" s="321" t="s">
        <v>298</v>
      </c>
      <c r="C115" s="245">
        <v>0</v>
      </c>
      <c r="D115" s="245">
        <v>0</v>
      </c>
      <c r="E115" s="333">
        <f t="shared" si="25"/>
        <v>0</v>
      </c>
      <c r="F115" s="243"/>
      <c r="G115" s="243"/>
      <c r="H115" s="244">
        <f t="shared" si="24"/>
        <v>0</v>
      </c>
      <c r="I115" s="217"/>
      <c r="J115" s="217"/>
      <c r="K115" s="217"/>
      <c r="L115" s="217"/>
      <c r="M115" s="217"/>
      <c r="N115" s="217"/>
      <c r="O115" s="217"/>
      <c r="P115" s="217"/>
      <c r="Q115" s="217"/>
      <c r="R115" s="217"/>
      <c r="S115" s="217"/>
      <c r="T115" s="217"/>
      <c r="U115" s="217"/>
      <c r="V115" s="217"/>
      <c r="W115" s="217"/>
      <c r="X115" s="217"/>
      <c r="Y115" s="217"/>
      <c r="Z115" s="217"/>
    </row>
    <row r="116" spans="1:26" ht="15.75" customHeight="1">
      <c r="A116" s="323"/>
      <c r="B116" s="226" t="s">
        <v>299</v>
      </c>
      <c r="C116" s="314">
        <f t="shared" ref="C116" si="26">SUM(C110:C115)</f>
        <v>0</v>
      </c>
      <c r="D116" s="314">
        <f t="shared" ref="D116" si="27">SUM(D110:D115)</f>
        <v>0</v>
      </c>
      <c r="E116" s="315">
        <f>SUM(E110:E115)</f>
        <v>0</v>
      </c>
      <c r="F116" s="251">
        <f t="shared" ref="F116:H116" si="28">SUM(F110:F115)</f>
        <v>0</v>
      </c>
      <c r="G116" s="251">
        <f t="shared" si="28"/>
        <v>0</v>
      </c>
      <c r="H116" s="252">
        <f t="shared" si="28"/>
        <v>0</v>
      </c>
      <c r="I116" s="217"/>
      <c r="J116" s="217"/>
      <c r="K116" s="217"/>
      <c r="L116" s="217"/>
      <c r="M116" s="217"/>
      <c r="N116" s="217"/>
      <c r="O116" s="217"/>
      <c r="P116" s="217"/>
      <c r="Q116" s="217"/>
      <c r="R116" s="217"/>
      <c r="S116" s="217"/>
      <c r="T116" s="217"/>
      <c r="U116" s="217"/>
      <c r="V116" s="217"/>
      <c r="W116" s="217"/>
      <c r="X116" s="217"/>
      <c r="Y116" s="217"/>
      <c r="Z116" s="217"/>
    </row>
    <row r="117" spans="1:26" ht="15.75" customHeight="1">
      <c r="A117" s="325"/>
      <c r="B117" s="227" t="s">
        <v>300</v>
      </c>
      <c r="C117" s="228">
        <f>SUM(C19+C27+C33)</f>
        <v>0</v>
      </c>
      <c r="D117" s="228">
        <f>SUM(D19+D27+D33)</f>
        <v>0</v>
      </c>
      <c r="E117" s="229">
        <f>SUM(E19+E27+E33)</f>
        <v>0</v>
      </c>
      <c r="F117" s="251">
        <f t="shared" ref="F117:H117" si="29">SUM(F19+F27+F29)</f>
        <v>0</v>
      </c>
      <c r="G117" s="251">
        <f t="shared" si="29"/>
        <v>0</v>
      </c>
      <c r="H117" s="252">
        <f t="shared" si="29"/>
        <v>0</v>
      </c>
      <c r="I117" s="217"/>
      <c r="J117" s="217"/>
      <c r="K117" s="217"/>
      <c r="L117" s="217"/>
      <c r="M117" s="217"/>
      <c r="N117" s="217"/>
      <c r="O117" s="217"/>
      <c r="P117" s="217"/>
      <c r="Q117" s="217"/>
      <c r="R117" s="217"/>
      <c r="S117" s="217"/>
      <c r="T117" s="217"/>
      <c r="U117" s="217"/>
      <c r="V117" s="217"/>
      <c r="W117" s="217"/>
      <c r="X117" s="217"/>
      <c r="Y117" s="217"/>
      <c r="Z117" s="217"/>
    </row>
    <row r="118" spans="1:26" ht="15.75" customHeight="1">
      <c r="A118" s="326"/>
      <c r="B118" s="259"/>
      <c r="C118" s="260"/>
      <c r="D118" s="260"/>
      <c r="E118" s="261"/>
      <c r="F118" s="217"/>
      <c r="G118" s="217"/>
      <c r="H118" s="253"/>
      <c r="I118" s="217"/>
      <c r="J118" s="217"/>
      <c r="K118" s="217"/>
      <c r="L118" s="217"/>
      <c r="M118" s="217"/>
      <c r="N118" s="217"/>
      <c r="O118" s="217"/>
      <c r="P118" s="217"/>
      <c r="Q118" s="217"/>
      <c r="R118" s="217"/>
      <c r="S118" s="217"/>
      <c r="T118" s="217"/>
      <c r="U118" s="217"/>
      <c r="V118" s="217"/>
      <c r="W118" s="217"/>
      <c r="X118" s="217"/>
      <c r="Y118" s="217"/>
      <c r="Z118" s="217"/>
    </row>
    <row r="119" spans="1:26" ht="15.75" customHeight="1">
      <c r="A119" s="325"/>
      <c r="B119" s="227" t="s">
        <v>301</v>
      </c>
      <c r="C119" s="228">
        <f>SUM(C86+C108+C116)</f>
        <v>0</v>
      </c>
      <c r="D119" s="228">
        <f>SUM(D86+D108+D116)</f>
        <v>0</v>
      </c>
      <c r="E119" s="229">
        <f>SUM(E86+E108+E116)</f>
        <v>0</v>
      </c>
      <c r="F119" s="251">
        <f>SUM(F19+F27+F86+F108+F116)-F117</f>
        <v>0</v>
      </c>
      <c r="G119" s="251">
        <f>SUM(G19+G27+G86+G108+G116)-G117</f>
        <v>0</v>
      </c>
      <c r="H119" s="252">
        <f>SUM(H19+H27+H86+H108+H116)-H117</f>
        <v>0</v>
      </c>
      <c r="I119" s="217"/>
      <c r="J119" s="217"/>
      <c r="K119" s="217"/>
      <c r="L119" s="217"/>
      <c r="M119" s="217"/>
      <c r="N119" s="217"/>
      <c r="O119" s="217"/>
      <c r="P119" s="217"/>
      <c r="Q119" s="217"/>
      <c r="R119" s="217"/>
      <c r="S119" s="217"/>
      <c r="T119" s="217"/>
      <c r="U119" s="217"/>
      <c r="V119" s="217"/>
      <c r="W119" s="217"/>
      <c r="X119" s="217"/>
      <c r="Y119" s="217"/>
      <c r="Z119" s="217"/>
    </row>
    <row r="120" spans="1:26" ht="15.75" customHeight="1">
      <c r="A120" s="326"/>
      <c r="B120" s="259"/>
      <c r="C120" s="260"/>
      <c r="D120" s="260"/>
      <c r="E120" s="261"/>
      <c r="F120" s="217"/>
      <c r="G120" s="217"/>
      <c r="H120" s="253"/>
      <c r="I120" s="217"/>
      <c r="J120" s="217"/>
      <c r="K120" s="217"/>
      <c r="L120" s="217"/>
      <c r="M120" s="217"/>
      <c r="N120" s="217"/>
      <c r="O120" s="217"/>
      <c r="P120" s="217"/>
      <c r="Q120" s="217"/>
      <c r="R120" s="217"/>
      <c r="S120" s="217"/>
      <c r="T120" s="217"/>
      <c r="U120" s="217"/>
      <c r="V120" s="217"/>
      <c r="W120" s="217"/>
      <c r="X120" s="217"/>
      <c r="Y120" s="217"/>
      <c r="Z120" s="217"/>
    </row>
    <row r="121" spans="1:26" ht="15.75" customHeight="1">
      <c r="A121" s="325"/>
      <c r="B121" s="227" t="s">
        <v>302</v>
      </c>
      <c r="C121" s="228">
        <f>C19+C27+C33+C86+C108+C116</f>
        <v>0</v>
      </c>
      <c r="D121" s="228">
        <f>D19+D27+D33+D86+D108+D116</f>
        <v>0</v>
      </c>
      <c r="E121" s="229">
        <f>E19+E27+E33+E86+E108+E116</f>
        <v>0</v>
      </c>
      <c r="F121" s="251">
        <f>F19+F27+F86+F116</f>
        <v>0</v>
      </c>
      <c r="G121" s="251">
        <f>G19+G27+G86+G116</f>
        <v>0</v>
      </c>
      <c r="H121" s="252">
        <f>H19+H27+H86+H116</f>
        <v>0</v>
      </c>
      <c r="I121" s="217"/>
      <c r="J121" s="217"/>
      <c r="K121" s="217"/>
      <c r="L121" s="217"/>
      <c r="M121" s="217"/>
      <c r="N121" s="217"/>
      <c r="O121" s="217"/>
      <c r="P121" s="217"/>
      <c r="Q121" s="217"/>
      <c r="R121" s="217"/>
      <c r="S121" s="217"/>
      <c r="T121" s="217"/>
      <c r="U121" s="217"/>
      <c r="V121" s="217"/>
      <c r="W121" s="217"/>
      <c r="X121" s="217"/>
      <c r="Y121" s="217"/>
      <c r="Z121" s="217"/>
    </row>
    <row r="122" spans="1:26" ht="15.75" customHeight="1">
      <c r="A122" s="326"/>
      <c r="B122" s="327"/>
      <c r="C122" s="254"/>
      <c r="D122" s="254"/>
      <c r="E122" s="334"/>
      <c r="F122" s="217"/>
      <c r="G122" s="217"/>
      <c r="H122" s="253"/>
      <c r="I122" s="217"/>
      <c r="J122" s="217"/>
      <c r="K122" s="217"/>
      <c r="L122" s="217"/>
      <c r="M122" s="217"/>
      <c r="N122" s="217"/>
      <c r="O122" s="217"/>
      <c r="P122" s="217"/>
      <c r="Q122" s="217"/>
      <c r="R122" s="217"/>
      <c r="S122" s="217"/>
      <c r="T122" s="217"/>
      <c r="U122" s="217"/>
      <c r="V122" s="217"/>
      <c r="W122" s="217"/>
      <c r="X122" s="217"/>
      <c r="Y122" s="217"/>
      <c r="Z122" s="217"/>
    </row>
    <row r="123" spans="1:26" ht="15.75" customHeight="1">
      <c r="A123" s="318">
        <v>7</v>
      </c>
      <c r="B123" s="319" t="s">
        <v>303</v>
      </c>
      <c r="C123" s="249"/>
      <c r="D123" s="249"/>
      <c r="E123" s="332"/>
      <c r="F123" s="241"/>
      <c r="G123" s="241"/>
      <c r="H123" s="250"/>
      <c r="I123" s="241"/>
      <c r="J123" s="241"/>
      <c r="K123" s="241"/>
      <c r="L123" s="241"/>
      <c r="M123" s="241"/>
      <c r="N123" s="241"/>
      <c r="O123" s="241"/>
      <c r="P123" s="241"/>
      <c r="Q123" s="241"/>
      <c r="R123" s="241"/>
      <c r="S123" s="241"/>
      <c r="T123" s="241"/>
      <c r="U123" s="241"/>
      <c r="V123" s="241"/>
      <c r="W123" s="241"/>
      <c r="X123" s="241"/>
      <c r="Y123" s="241"/>
      <c r="Z123" s="241"/>
    </row>
    <row r="124" spans="1:26" ht="15.75" customHeight="1">
      <c r="A124" s="320" t="s">
        <v>304</v>
      </c>
      <c r="B124" s="321" t="s">
        <v>305</v>
      </c>
      <c r="C124" s="245">
        <v>0</v>
      </c>
      <c r="D124" s="245">
        <v>0</v>
      </c>
      <c r="E124" s="333">
        <f t="shared" ref="E124:E129" si="30">SUM(C124:D124)</f>
        <v>0</v>
      </c>
      <c r="F124" s="243"/>
      <c r="G124" s="243"/>
      <c r="H124" s="244">
        <f t="shared" ref="H124:H129" si="31">SUM(F124:G124)</f>
        <v>0</v>
      </c>
      <c r="I124" s="217"/>
      <c r="J124" s="217"/>
      <c r="K124" s="217"/>
      <c r="L124" s="217"/>
      <c r="M124" s="217"/>
      <c r="N124" s="217"/>
      <c r="O124" s="217"/>
      <c r="P124" s="217"/>
      <c r="Q124" s="217"/>
      <c r="R124" s="217"/>
      <c r="S124" s="217"/>
      <c r="T124" s="217"/>
      <c r="U124" s="217"/>
      <c r="V124" s="217"/>
      <c r="W124" s="217"/>
      <c r="X124" s="217"/>
      <c r="Y124" s="217"/>
      <c r="Z124" s="217"/>
    </row>
    <row r="125" spans="1:26" ht="15.75" customHeight="1">
      <c r="A125" s="320" t="s">
        <v>306</v>
      </c>
      <c r="B125" s="321" t="s">
        <v>307</v>
      </c>
      <c r="C125" s="245">
        <v>0</v>
      </c>
      <c r="D125" s="245">
        <v>0</v>
      </c>
      <c r="E125" s="333">
        <f t="shared" si="30"/>
        <v>0</v>
      </c>
      <c r="F125" s="243"/>
      <c r="G125" s="243"/>
      <c r="H125" s="244">
        <f t="shared" si="31"/>
        <v>0</v>
      </c>
      <c r="I125" s="217"/>
      <c r="J125" s="217"/>
      <c r="K125" s="217"/>
      <c r="L125" s="217"/>
      <c r="M125" s="217"/>
      <c r="N125" s="217"/>
      <c r="O125" s="217"/>
      <c r="P125" s="217"/>
      <c r="Q125" s="217"/>
      <c r="R125" s="217"/>
      <c r="S125" s="217"/>
      <c r="T125" s="217"/>
      <c r="U125" s="217"/>
      <c r="V125" s="217"/>
      <c r="W125" s="217"/>
      <c r="X125" s="217"/>
      <c r="Y125" s="217"/>
      <c r="Z125" s="217"/>
    </row>
    <row r="126" spans="1:26" ht="15.75" customHeight="1">
      <c r="A126" s="320" t="s">
        <v>308</v>
      </c>
      <c r="B126" s="321" t="s">
        <v>309</v>
      </c>
      <c r="C126" s="245">
        <v>0</v>
      </c>
      <c r="D126" s="245">
        <v>0</v>
      </c>
      <c r="E126" s="333">
        <f t="shared" si="30"/>
        <v>0</v>
      </c>
      <c r="F126" s="243"/>
      <c r="G126" s="243"/>
      <c r="H126" s="244">
        <f t="shared" si="31"/>
        <v>0</v>
      </c>
      <c r="I126" s="217"/>
      <c r="J126" s="217"/>
      <c r="K126" s="217"/>
      <c r="L126" s="217"/>
      <c r="M126" s="217"/>
      <c r="N126" s="217"/>
      <c r="O126" s="217"/>
      <c r="P126" s="217"/>
      <c r="Q126" s="217"/>
      <c r="R126" s="217"/>
      <c r="S126" s="217"/>
      <c r="T126" s="217"/>
      <c r="U126" s="217"/>
      <c r="V126" s="217"/>
      <c r="W126" s="217"/>
      <c r="X126" s="217"/>
      <c r="Y126" s="217"/>
      <c r="Z126" s="217"/>
    </row>
    <row r="127" spans="1:26" ht="15.75" customHeight="1">
      <c r="A127" s="320" t="s">
        <v>310</v>
      </c>
      <c r="B127" s="321" t="s">
        <v>311</v>
      </c>
      <c r="C127" s="245">
        <v>0</v>
      </c>
      <c r="D127" s="245">
        <v>0</v>
      </c>
      <c r="E127" s="333">
        <f t="shared" si="30"/>
        <v>0</v>
      </c>
      <c r="F127" s="243"/>
      <c r="G127" s="243"/>
      <c r="H127" s="244">
        <f t="shared" si="31"/>
        <v>0</v>
      </c>
      <c r="I127" s="217"/>
      <c r="J127" s="217"/>
      <c r="K127" s="217"/>
      <c r="L127" s="217"/>
      <c r="M127" s="217"/>
      <c r="N127" s="217"/>
      <c r="O127" s="217"/>
      <c r="P127" s="217"/>
      <c r="Q127" s="217"/>
      <c r="R127" s="217"/>
      <c r="S127" s="217"/>
      <c r="T127" s="217"/>
      <c r="U127" s="217"/>
      <c r="V127" s="217"/>
      <c r="W127" s="217"/>
      <c r="X127" s="217"/>
      <c r="Y127" s="217"/>
      <c r="Z127" s="217"/>
    </row>
    <row r="128" spans="1:26" ht="15.75" customHeight="1">
      <c r="A128" s="320" t="s">
        <v>312</v>
      </c>
      <c r="B128" s="321" t="s">
        <v>313</v>
      </c>
      <c r="C128" s="245">
        <v>0</v>
      </c>
      <c r="D128" s="245">
        <v>0</v>
      </c>
      <c r="E128" s="333">
        <f t="shared" si="30"/>
        <v>0</v>
      </c>
      <c r="F128" s="243"/>
      <c r="G128" s="243"/>
      <c r="H128" s="244">
        <f t="shared" si="31"/>
        <v>0</v>
      </c>
      <c r="I128" s="217"/>
      <c r="J128" s="217"/>
      <c r="K128" s="217"/>
      <c r="L128" s="217"/>
      <c r="M128" s="217"/>
      <c r="N128" s="217"/>
      <c r="O128" s="217"/>
      <c r="P128" s="217"/>
      <c r="Q128" s="217"/>
      <c r="R128" s="217"/>
      <c r="S128" s="217"/>
      <c r="T128" s="217"/>
      <c r="U128" s="217"/>
      <c r="V128" s="217"/>
      <c r="W128" s="217"/>
      <c r="X128" s="217"/>
      <c r="Y128" s="217"/>
      <c r="Z128" s="217"/>
    </row>
    <row r="129" spans="1:26" ht="15.75" customHeight="1">
      <c r="A129" s="320" t="s">
        <v>314</v>
      </c>
      <c r="B129" s="321" t="s">
        <v>315</v>
      </c>
      <c r="C129" s="245">
        <v>0</v>
      </c>
      <c r="D129" s="245">
        <v>0</v>
      </c>
      <c r="E129" s="333">
        <f t="shared" si="30"/>
        <v>0</v>
      </c>
      <c r="F129" s="243"/>
      <c r="G129" s="243"/>
      <c r="H129" s="244">
        <f t="shared" si="31"/>
        <v>0</v>
      </c>
      <c r="I129" s="217"/>
      <c r="J129" s="217"/>
      <c r="K129" s="217"/>
      <c r="L129" s="217"/>
      <c r="M129" s="217"/>
      <c r="N129" s="217"/>
      <c r="O129" s="217"/>
      <c r="P129" s="217"/>
      <c r="Q129" s="217"/>
      <c r="R129" s="217"/>
      <c r="S129" s="217"/>
      <c r="T129" s="217"/>
      <c r="U129" s="217"/>
      <c r="V129" s="217"/>
      <c r="W129" s="217"/>
      <c r="X129" s="217"/>
      <c r="Y129" s="217"/>
      <c r="Z129" s="217"/>
    </row>
    <row r="130" spans="1:26" ht="15.75" customHeight="1">
      <c r="A130" s="323"/>
      <c r="B130" s="226" t="s">
        <v>316</v>
      </c>
      <c r="C130" s="224">
        <f>SUM(C124:C129)</f>
        <v>0</v>
      </c>
      <c r="D130" s="224">
        <f>SUM(D124:D129)</f>
        <v>0</v>
      </c>
      <c r="E130" s="225">
        <f>SUM(E124:E129)</f>
        <v>0</v>
      </c>
      <c r="F130" s="251">
        <f t="shared" ref="F130:H130" si="32">SUM(F124:F129)</f>
        <v>0</v>
      </c>
      <c r="G130" s="251">
        <f t="shared" si="32"/>
        <v>0</v>
      </c>
      <c r="H130" s="252">
        <f t="shared" si="32"/>
        <v>0</v>
      </c>
      <c r="I130" s="217"/>
      <c r="J130" s="217"/>
      <c r="K130" s="217"/>
      <c r="L130" s="217"/>
      <c r="M130" s="217"/>
      <c r="N130" s="217"/>
      <c r="O130" s="217"/>
      <c r="P130" s="217"/>
      <c r="Q130" s="217"/>
      <c r="R130" s="217"/>
      <c r="S130" s="217"/>
      <c r="T130" s="217"/>
      <c r="U130" s="217"/>
      <c r="V130" s="217"/>
      <c r="W130" s="217"/>
      <c r="X130" s="217"/>
      <c r="Y130" s="217"/>
      <c r="Z130" s="217"/>
    </row>
    <row r="131" spans="1:26" ht="15.75" customHeight="1">
      <c r="A131" s="320"/>
      <c r="B131" s="328"/>
      <c r="C131" s="217"/>
      <c r="D131" s="217"/>
      <c r="E131" s="334"/>
      <c r="F131" s="217"/>
      <c r="G131" s="217"/>
      <c r="H131" s="253"/>
      <c r="I131" s="217"/>
      <c r="J131" s="217"/>
      <c r="K131" s="217"/>
      <c r="L131" s="217"/>
      <c r="M131" s="217"/>
      <c r="N131" s="217"/>
      <c r="O131" s="217"/>
      <c r="P131" s="217"/>
      <c r="Q131" s="217"/>
      <c r="R131" s="217"/>
      <c r="S131" s="217"/>
      <c r="T131" s="217"/>
      <c r="U131" s="217"/>
      <c r="V131" s="217"/>
      <c r="W131" s="217"/>
      <c r="X131" s="217"/>
      <c r="Y131" s="217"/>
      <c r="Z131" s="217"/>
    </row>
    <row r="132" spans="1:26" ht="15.75" customHeight="1" thickBot="1">
      <c r="A132" s="255"/>
      <c r="B132" s="230" t="s">
        <v>317</v>
      </c>
      <c r="C132" s="231">
        <f>C121+C130</f>
        <v>0</v>
      </c>
      <c r="D132" s="231">
        <f>D121+D130</f>
        <v>0</v>
      </c>
      <c r="E132" s="232">
        <f>E121+E130</f>
        <v>0</v>
      </c>
      <c r="F132" s="256">
        <f t="shared" ref="F132:H132" si="33">F121+F130</f>
        <v>0</v>
      </c>
      <c r="G132" s="256">
        <f t="shared" si="33"/>
        <v>0</v>
      </c>
      <c r="H132" s="257">
        <f t="shared" si="33"/>
        <v>0</v>
      </c>
      <c r="I132" s="217"/>
      <c r="J132" s="217"/>
      <c r="K132" s="217"/>
      <c r="L132" s="217"/>
      <c r="M132" s="217"/>
      <c r="N132" s="217"/>
      <c r="O132" s="217"/>
      <c r="P132" s="217"/>
      <c r="Q132" s="217"/>
      <c r="R132" s="217"/>
      <c r="S132" s="217"/>
      <c r="T132" s="217"/>
      <c r="U132" s="217"/>
      <c r="V132" s="217"/>
      <c r="W132" s="217"/>
      <c r="X132" s="217"/>
      <c r="Y132" s="217"/>
      <c r="Z132" s="217"/>
    </row>
    <row r="133" spans="1:26" ht="15.75" customHeight="1">
      <c r="A133" s="258"/>
      <c r="B133" s="260"/>
      <c r="C133" s="260"/>
      <c r="D133" s="260"/>
      <c r="E133" s="260"/>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5.75" customHeight="1">
      <c r="A134" s="258"/>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5.75" customHeight="1">
      <c r="A135" s="258"/>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5.75" customHeight="1">
      <c r="A136" s="527" t="s">
        <v>373</v>
      </c>
      <c r="B136" s="527"/>
      <c r="C136" s="527"/>
      <c r="D136" s="527"/>
      <c r="E136" s="527"/>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5.75" customHeight="1">
      <c r="A137" s="527"/>
      <c r="B137" s="527"/>
      <c r="C137" s="527"/>
      <c r="D137" s="527"/>
      <c r="E137" s="527"/>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5.75" customHeight="1">
      <c r="A138" s="258"/>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5.75" customHeight="1">
      <c r="A139" s="258"/>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5.75" customHeight="1">
      <c r="A140" s="258"/>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5.75" customHeight="1">
      <c r="A141" s="258"/>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5.75" customHeight="1">
      <c r="A142" s="258"/>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5.75" customHeight="1">
      <c r="A143" s="258"/>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5.75" customHeight="1">
      <c r="A144" s="258"/>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5.75" customHeight="1">
      <c r="A145" s="258"/>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5.75" customHeight="1">
      <c r="A146" s="258"/>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5.75" customHeight="1">
      <c r="A147" s="258"/>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5.75" customHeight="1">
      <c r="A148" s="258"/>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5.75" customHeight="1">
      <c r="A149" s="258"/>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5.75" customHeight="1">
      <c r="A150" s="258"/>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5.75" customHeight="1">
      <c r="A151" s="258"/>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5.75" customHeight="1">
      <c r="A152" s="258"/>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5.75" customHeight="1">
      <c r="A153" s="258"/>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5.75" customHeight="1">
      <c r="A154" s="258"/>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5.75" customHeight="1">
      <c r="A155" s="258"/>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5.75" customHeight="1">
      <c r="A156" s="258"/>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5.75" customHeight="1">
      <c r="A157" s="258"/>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5.75" customHeight="1">
      <c r="A158" s="258"/>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5.75" customHeight="1">
      <c r="A159" s="258"/>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5.75" customHeight="1">
      <c r="A160" s="258"/>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5.75" customHeight="1">
      <c r="A161" s="258"/>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5.75" customHeight="1">
      <c r="A162" s="258"/>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5.75" customHeight="1">
      <c r="A163" s="258"/>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5.75" customHeight="1">
      <c r="A164" s="258"/>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5.75" customHeight="1">
      <c r="A165" s="258"/>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5.75" customHeight="1">
      <c r="A166" s="258"/>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5.75" customHeight="1">
      <c r="A167" s="258"/>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5.75" customHeight="1">
      <c r="A168" s="258"/>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5.75" customHeight="1">
      <c r="A169" s="258"/>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5.75" customHeight="1">
      <c r="A170" s="258"/>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5.75" customHeight="1">
      <c r="A171" s="258"/>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5.75" customHeight="1">
      <c r="A172" s="258"/>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5.75" customHeight="1">
      <c r="A173" s="258"/>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5.75" customHeight="1">
      <c r="A174" s="258"/>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5.75" customHeight="1">
      <c r="A175" s="258"/>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5.75" customHeight="1">
      <c r="A176" s="258"/>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5.75" customHeight="1">
      <c r="A177" s="258"/>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5.75" customHeight="1">
      <c r="A178" s="258"/>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5.75" customHeight="1">
      <c r="A179" s="258"/>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5.75" customHeight="1">
      <c r="A180" s="258"/>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5.75" customHeight="1">
      <c r="A181" s="258"/>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5.75" customHeight="1">
      <c r="A182" s="258"/>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5.75" customHeight="1">
      <c r="A183" s="258"/>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5.75" customHeight="1">
      <c r="A184" s="258"/>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5.75" customHeight="1">
      <c r="A185" s="258"/>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5.75" customHeight="1">
      <c r="A186" s="258"/>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5.75" customHeight="1">
      <c r="A187" s="258"/>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5.75" customHeight="1">
      <c r="A188" s="258"/>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5.75" customHeight="1">
      <c r="A189" s="258"/>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5.75" customHeight="1">
      <c r="A190" s="258"/>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5.75" customHeight="1">
      <c r="A191" s="258"/>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5.75" customHeight="1">
      <c r="A192" s="258"/>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5.75" customHeight="1">
      <c r="A193" s="258"/>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5.75" customHeight="1">
      <c r="A194" s="258"/>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5.75" customHeight="1">
      <c r="A195" s="258"/>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5.75" customHeight="1">
      <c r="A196" s="258"/>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5.75" customHeight="1">
      <c r="A197" s="258"/>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5.75" customHeight="1">
      <c r="A198" s="258"/>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5.75" customHeight="1">
      <c r="A199" s="258"/>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5.75" customHeight="1">
      <c r="A200" s="258"/>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5.75" customHeight="1">
      <c r="A201" s="258"/>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5.75" customHeight="1">
      <c r="A202" s="258"/>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5.75" customHeight="1">
      <c r="A203" s="258"/>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5.75" customHeight="1">
      <c r="A204" s="258"/>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5.75" customHeight="1">
      <c r="A205" s="258"/>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5.75" customHeight="1">
      <c r="A206" s="258"/>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5.75" customHeight="1">
      <c r="A207" s="258"/>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5.75" customHeight="1">
      <c r="A208" s="258"/>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5.75" customHeight="1">
      <c r="A209" s="258"/>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5.75" customHeight="1">
      <c r="A210" s="258"/>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5.75" customHeight="1">
      <c r="A211" s="258"/>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5.75" customHeight="1">
      <c r="A212" s="258"/>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5.75" customHeight="1">
      <c r="A213" s="258"/>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5.75" customHeight="1">
      <c r="A214" s="258"/>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5.75" customHeight="1">
      <c r="A215" s="258"/>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5.75" customHeight="1">
      <c r="A216" s="258"/>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5.75" customHeight="1">
      <c r="A217" s="258"/>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5.75" customHeight="1">
      <c r="A218" s="258"/>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5.75" customHeight="1">
      <c r="A219" s="258"/>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5.75" customHeight="1">
      <c r="A220" s="258"/>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5.75" customHeight="1">
      <c r="A221" s="258"/>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5.75" customHeight="1">
      <c r="A222" s="258"/>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5.75" customHeight="1">
      <c r="A223" s="258"/>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5.75" customHeight="1">
      <c r="A224" s="258"/>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5.75" customHeight="1">
      <c r="A225" s="258"/>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5.75" customHeight="1">
      <c r="A226" s="258"/>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5.75" customHeight="1">
      <c r="A227" s="258"/>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5.75" customHeight="1">
      <c r="A228" s="258"/>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5.75" customHeight="1">
      <c r="A229" s="258"/>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5.75" customHeight="1">
      <c r="A230" s="258"/>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5.75" customHeight="1">
      <c r="A231" s="258"/>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5.75" customHeight="1">
      <c r="A232" s="258"/>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5.75" customHeight="1">
      <c r="A233" s="258"/>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5.75" customHeight="1">
      <c r="A234" s="258"/>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5.75" customHeight="1">
      <c r="A235" s="258"/>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5.75" customHeight="1">
      <c r="A236" s="258"/>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5.75" customHeight="1">
      <c r="A237" s="258"/>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5.75" customHeight="1">
      <c r="A238" s="258"/>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5.75" customHeight="1">
      <c r="A239" s="258"/>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5.75" customHeight="1">
      <c r="A240" s="258"/>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5.75" customHeight="1">
      <c r="A241" s="258"/>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5.75" customHeight="1">
      <c r="A242" s="258"/>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5.75" customHeight="1">
      <c r="A243" s="258"/>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5.75" customHeight="1">
      <c r="A244" s="258"/>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5.75" customHeight="1">
      <c r="A245" s="258"/>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5.75" customHeight="1">
      <c r="A246" s="258"/>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5.75" customHeight="1">
      <c r="A247" s="258"/>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5.75" customHeight="1">
      <c r="A248" s="258"/>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5.75" customHeight="1">
      <c r="A249" s="258"/>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5.75" customHeight="1">
      <c r="A250" s="258"/>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5.75" customHeight="1">
      <c r="A251" s="258"/>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5.75" customHeight="1">
      <c r="A252" s="258"/>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5.75" customHeight="1">
      <c r="A253" s="258"/>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5.75" customHeight="1">
      <c r="A254" s="258"/>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5.75" customHeight="1">
      <c r="A255" s="258"/>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5.75" customHeight="1">
      <c r="A256" s="258"/>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5.75" customHeight="1">
      <c r="A257" s="258"/>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5.75" customHeight="1">
      <c r="A258" s="258"/>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5.75" customHeight="1">
      <c r="A259" s="258"/>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5.75" customHeight="1">
      <c r="A260" s="258"/>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5.75" customHeight="1">
      <c r="A261" s="258"/>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5.75" customHeight="1">
      <c r="A262" s="258"/>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5.75" customHeight="1">
      <c r="A263" s="258"/>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5.75" customHeight="1">
      <c r="A264" s="258"/>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5.75" customHeight="1">
      <c r="A265" s="258"/>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5.75" customHeight="1">
      <c r="A266" s="258"/>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5.75" customHeight="1">
      <c r="A267" s="258"/>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5.75" customHeight="1">
      <c r="A268" s="258"/>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5.75" customHeight="1">
      <c r="A269" s="258"/>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5.75" customHeight="1">
      <c r="A270" s="258"/>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5.75" customHeight="1">
      <c r="A271" s="258"/>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5.75" customHeight="1">
      <c r="A272" s="258"/>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5.75" customHeight="1">
      <c r="A273" s="258"/>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5.75" customHeight="1">
      <c r="A274" s="258"/>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5.75" customHeight="1">
      <c r="A275" s="258"/>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5.75" customHeight="1">
      <c r="A276" s="258"/>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5.75" customHeight="1">
      <c r="A277" s="258"/>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5.75" customHeight="1">
      <c r="A278" s="258"/>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5.75" customHeight="1">
      <c r="A279" s="258"/>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5.75" customHeight="1">
      <c r="A280" s="258"/>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5.75" customHeight="1">
      <c r="A281" s="258"/>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5.75" customHeight="1">
      <c r="A282" s="258"/>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5.75" customHeight="1">
      <c r="A283" s="258"/>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5.75" customHeight="1">
      <c r="A284" s="258"/>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5.75" customHeight="1">
      <c r="A285" s="258"/>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5.75" customHeight="1">
      <c r="A286" s="258"/>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5.75" customHeight="1">
      <c r="A287" s="258"/>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5.75" customHeight="1">
      <c r="A288" s="258"/>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5.75" customHeight="1">
      <c r="A289" s="258"/>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5.75" customHeight="1">
      <c r="A290" s="258"/>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5.75" customHeight="1">
      <c r="A291" s="258"/>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5.75" customHeight="1">
      <c r="A292" s="258"/>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5.75" customHeight="1">
      <c r="A293" s="258"/>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5.75" customHeight="1">
      <c r="A294" s="258"/>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5.75" customHeight="1">
      <c r="A295" s="258"/>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5.75" customHeight="1">
      <c r="A296" s="258"/>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5.75" customHeight="1">
      <c r="A297" s="258"/>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5.75" customHeight="1">
      <c r="A298" s="258"/>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5.75" customHeight="1">
      <c r="A299" s="258"/>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5.75" customHeight="1">
      <c r="A300" s="258"/>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5.75" customHeight="1">
      <c r="A301" s="258"/>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5.75" customHeight="1">
      <c r="A302" s="258"/>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5.75" customHeight="1">
      <c r="A303" s="258"/>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5.75" customHeight="1">
      <c r="A304" s="258"/>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5.75" customHeight="1">
      <c r="A305" s="258"/>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5.75" customHeight="1">
      <c r="A306" s="258"/>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5.75" customHeight="1">
      <c r="A307" s="258"/>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5.75" customHeight="1">
      <c r="A308" s="258"/>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5.75" customHeight="1">
      <c r="A309" s="258"/>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5.75" customHeight="1">
      <c r="A310" s="258"/>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5.75" customHeight="1">
      <c r="A311" s="258"/>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5.75" customHeight="1">
      <c r="A312" s="258"/>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5.75" customHeight="1">
      <c r="A313" s="258"/>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5.75" customHeight="1">
      <c r="A314" s="258"/>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5.75" customHeight="1">
      <c r="A315" s="258"/>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5.75" customHeight="1">
      <c r="A316" s="258"/>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5.75" customHeight="1">
      <c r="A317" s="258"/>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5.75" customHeight="1">
      <c r="A318" s="258"/>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5.75" customHeight="1">
      <c r="A319" s="258"/>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5.75" customHeight="1">
      <c r="A320" s="258"/>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5.75" customHeight="1">
      <c r="A321" s="258"/>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5.75" customHeight="1">
      <c r="A322" s="258"/>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5.75" customHeight="1">
      <c r="A323" s="258"/>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5.75" customHeight="1">
      <c r="A324" s="258"/>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5.75" customHeight="1">
      <c r="A325" s="258"/>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5.75" customHeight="1">
      <c r="A326" s="258"/>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5.75" customHeight="1">
      <c r="A327" s="258"/>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5.75" customHeight="1">
      <c r="A328" s="258"/>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5.75" customHeight="1">
      <c r="A329" s="258"/>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5.75" customHeight="1">
      <c r="A330" s="258"/>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5.75" customHeight="1">
      <c r="A331" s="258"/>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5.75" customHeight="1">
      <c r="A332" s="258"/>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5.75" customHeight="1">
      <c r="A333" s="258"/>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5.75" customHeight="1">
      <c r="A334" s="258"/>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5.75" customHeight="1">
      <c r="A335" s="258"/>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5.75" customHeight="1">
      <c r="A336" s="258"/>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5.75" customHeight="1">
      <c r="A337" s="258"/>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5.75" customHeight="1">
      <c r="A338" s="258"/>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5.75" customHeight="1">
      <c r="A339" s="258"/>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5.75" customHeight="1">
      <c r="A340" s="258"/>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5.75" customHeight="1">
      <c r="A341" s="258"/>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5.75" customHeight="1">
      <c r="A342" s="258"/>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5.75" customHeight="1">
      <c r="A343" s="258"/>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5.75" customHeight="1">
      <c r="A344" s="258"/>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5.75" customHeight="1">
      <c r="A345" s="258"/>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5.75" customHeight="1">
      <c r="A346" s="258"/>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5.75" customHeight="1">
      <c r="A347" s="258"/>
      <c r="B347" s="217"/>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5.75" customHeight="1">
      <c r="A348" s="258"/>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5.75" customHeight="1">
      <c r="A349" s="258"/>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5.75" customHeight="1">
      <c r="A350" s="258"/>
      <c r="B350" s="217"/>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5.75" customHeight="1">
      <c r="A351" s="258"/>
      <c r="B351" s="217"/>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5.75" customHeight="1">
      <c r="A352" s="258"/>
      <c r="B352" s="217"/>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5.75" customHeight="1">
      <c r="A353" s="258"/>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5.75" customHeight="1">
      <c r="A354" s="258"/>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5.75" customHeight="1">
      <c r="A355" s="258"/>
      <c r="B355" s="217"/>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5.75" customHeight="1">
      <c r="A356" s="258"/>
      <c r="B356" s="217"/>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5.75" customHeight="1">
      <c r="A357" s="258"/>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5.75" customHeight="1">
      <c r="A358" s="258"/>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5.75" customHeight="1">
      <c r="A359" s="258"/>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5.75" customHeight="1">
      <c r="A360" s="258"/>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5.75" customHeight="1">
      <c r="A361" s="258"/>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5.75" customHeight="1">
      <c r="A362" s="258"/>
      <c r="B362" s="217"/>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5.75" customHeight="1">
      <c r="A363" s="258"/>
      <c r="B363" s="217"/>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5.75" customHeight="1">
      <c r="A364" s="258"/>
      <c r="B364" s="217"/>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5.75" customHeight="1">
      <c r="A365" s="258"/>
      <c r="B365" s="217"/>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5.75" customHeight="1">
      <c r="A366" s="258"/>
      <c r="B366" s="217"/>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5.75" customHeight="1">
      <c r="A367" s="258"/>
      <c r="B367" s="217"/>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5.75" customHeight="1">
      <c r="A368" s="258"/>
      <c r="B368" s="217"/>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5.75" customHeight="1">
      <c r="A369" s="258"/>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5.75" customHeight="1">
      <c r="A370" s="258"/>
      <c r="B370" s="217"/>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5.75" customHeight="1">
      <c r="A371" s="258"/>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5.75" customHeight="1">
      <c r="A372" s="258"/>
      <c r="B372" s="217"/>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5.75" customHeight="1">
      <c r="A373" s="258"/>
      <c r="B373" s="217"/>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5.75" customHeight="1">
      <c r="A374" s="258"/>
      <c r="B374" s="217"/>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5.75" customHeight="1">
      <c r="A375" s="258"/>
      <c r="B375" s="217"/>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5.75" customHeight="1">
      <c r="A376" s="258"/>
      <c r="B376" s="217"/>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5.75" customHeight="1">
      <c r="A377" s="258"/>
      <c r="B377" s="217"/>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5.75" customHeight="1">
      <c r="A378" s="258"/>
      <c r="B378" s="217"/>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5.75" customHeight="1">
      <c r="A379" s="258"/>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5.75" customHeight="1">
      <c r="A380" s="258"/>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5.75" customHeight="1">
      <c r="A381" s="258"/>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5.75" customHeight="1">
      <c r="A382" s="258"/>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5.75" customHeight="1">
      <c r="A383" s="258"/>
      <c r="B383" s="217"/>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5.75" customHeight="1">
      <c r="A384" s="258"/>
      <c r="B384" s="217"/>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5.75" customHeight="1">
      <c r="A385" s="258"/>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5.75" customHeight="1">
      <c r="A386" s="258"/>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5.75" customHeight="1">
      <c r="A387" s="258"/>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5.75" customHeight="1">
      <c r="A388" s="258"/>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5.75" customHeight="1">
      <c r="A389" s="258"/>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5.75" customHeight="1">
      <c r="A390" s="258"/>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5.75" customHeight="1">
      <c r="A391" s="258"/>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5.75" customHeight="1">
      <c r="A392" s="258"/>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5.75" customHeight="1">
      <c r="A393" s="258"/>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5.75" customHeight="1">
      <c r="A394" s="258"/>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5.75" customHeight="1">
      <c r="A395" s="258"/>
      <c r="B395" s="217"/>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5.75" customHeight="1">
      <c r="A396" s="258"/>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5.75" customHeight="1">
      <c r="A397" s="258"/>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5.75" customHeight="1">
      <c r="A398" s="258"/>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5.75" customHeight="1">
      <c r="A399" s="258"/>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5.75" customHeight="1">
      <c r="A400" s="258"/>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5.75" customHeight="1">
      <c r="A401" s="258"/>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5.75" customHeight="1">
      <c r="A402" s="258"/>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5.75" customHeight="1">
      <c r="A403" s="258"/>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5.75" customHeight="1">
      <c r="A404" s="258"/>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5.75" customHeight="1">
      <c r="A405" s="258"/>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5.75" customHeight="1">
      <c r="A406" s="258"/>
      <c r="B406" s="217"/>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5.75" customHeight="1">
      <c r="A407" s="258"/>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5.75" customHeight="1">
      <c r="A408" s="258"/>
      <c r="B408" s="217"/>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5.75" customHeight="1">
      <c r="A409" s="258"/>
      <c r="B409" s="217"/>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5.75" customHeight="1">
      <c r="A410" s="258"/>
      <c r="B410" s="217"/>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5.75" customHeight="1">
      <c r="A411" s="258"/>
      <c r="B411" s="217"/>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5.75" customHeight="1">
      <c r="A412" s="258"/>
      <c r="B412" s="217"/>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5.75" customHeight="1">
      <c r="A413" s="258"/>
      <c r="B413" s="217"/>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5.75" customHeight="1">
      <c r="A414" s="258"/>
      <c r="B414" s="217"/>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5.75" customHeight="1">
      <c r="A415" s="258"/>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5.75" customHeight="1">
      <c r="A416" s="258"/>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5.75" customHeight="1">
      <c r="A417" s="258"/>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5.75" customHeight="1">
      <c r="A418" s="258"/>
      <c r="B418" s="217"/>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5.75" customHeight="1">
      <c r="A419" s="258"/>
      <c r="B419" s="217"/>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5.75" customHeight="1">
      <c r="A420" s="258"/>
      <c r="B420" s="217"/>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5.75" customHeight="1">
      <c r="A421" s="258"/>
      <c r="B421" s="217"/>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5.75" customHeight="1">
      <c r="A422" s="258"/>
      <c r="B422" s="217"/>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5.75" customHeight="1">
      <c r="A423" s="258"/>
      <c r="B423" s="217"/>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5.75" customHeight="1">
      <c r="A424" s="258"/>
      <c r="B424" s="217"/>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5.75" customHeight="1">
      <c r="A425" s="258"/>
      <c r="B425" s="217"/>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5.75" customHeight="1">
      <c r="A426" s="258"/>
      <c r="B426" s="217"/>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5.75" customHeight="1">
      <c r="A427" s="258"/>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5.75" customHeight="1">
      <c r="A428" s="258"/>
      <c r="B428" s="217"/>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5.75" customHeight="1">
      <c r="A429" s="258"/>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5.75" customHeight="1">
      <c r="A430" s="258"/>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5.75" customHeight="1">
      <c r="A431" s="258"/>
      <c r="B431" s="217"/>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5.75" customHeight="1">
      <c r="A432" s="258"/>
      <c r="B432" s="217"/>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5.75" customHeight="1">
      <c r="A433" s="258"/>
      <c r="B433" s="217"/>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5.75" customHeight="1">
      <c r="A434" s="258"/>
      <c r="B434" s="217"/>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5.75" customHeight="1">
      <c r="A435" s="258"/>
      <c r="B435" s="217"/>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5.75" customHeight="1">
      <c r="A436" s="258"/>
      <c r="B436" s="217"/>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5.75" customHeight="1">
      <c r="A437" s="258"/>
      <c r="B437" s="217"/>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5.75" customHeight="1">
      <c r="A438" s="258"/>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5.75" customHeight="1">
      <c r="A439" s="258"/>
      <c r="B439" s="217"/>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5.75" customHeight="1">
      <c r="A440" s="258"/>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5.75" customHeight="1">
      <c r="A441" s="258"/>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5.75" customHeight="1">
      <c r="A442" s="258"/>
      <c r="B442" s="217"/>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5.75" customHeight="1">
      <c r="A443" s="258"/>
      <c r="B443" s="217"/>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5.75" customHeight="1">
      <c r="A444" s="258"/>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5.75" customHeight="1">
      <c r="A445" s="258"/>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5.75" customHeight="1">
      <c r="A446" s="258"/>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5.75" customHeight="1">
      <c r="A447" s="258"/>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5.75" customHeight="1">
      <c r="A448" s="258"/>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5.75" customHeight="1">
      <c r="A449" s="258"/>
      <c r="B449" s="217"/>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5.75" customHeight="1">
      <c r="A450" s="258"/>
      <c r="B450" s="217"/>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5.75" customHeight="1">
      <c r="A451" s="258"/>
      <c r="B451" s="217"/>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5.75" customHeight="1">
      <c r="A452" s="258"/>
      <c r="B452" s="217"/>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5.75" customHeight="1">
      <c r="A453" s="258"/>
      <c r="B453" s="217"/>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5.75" customHeight="1">
      <c r="A454" s="258"/>
      <c r="B454" s="217"/>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5.75" customHeight="1">
      <c r="A455" s="258"/>
      <c r="B455" s="217"/>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5.75" customHeight="1">
      <c r="A456" s="258"/>
      <c r="B456" s="217"/>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5.75" customHeight="1">
      <c r="A457" s="258"/>
      <c r="B457" s="21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5.75" customHeight="1">
      <c r="A458" s="258"/>
      <c r="B458" s="217"/>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5.75" customHeight="1">
      <c r="A459" s="258"/>
      <c r="B459" s="217"/>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5.75" customHeight="1">
      <c r="A460" s="258"/>
      <c r="B460" s="217"/>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5.75" customHeight="1">
      <c r="A461" s="258"/>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5.75" customHeight="1">
      <c r="A462" s="258"/>
      <c r="B462" s="217"/>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5.75" customHeight="1">
      <c r="A463" s="258"/>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5.75" customHeight="1">
      <c r="A464" s="258"/>
      <c r="B464" s="217"/>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5.75" customHeight="1">
      <c r="A465" s="258"/>
      <c r="B465" s="217"/>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5.75" customHeight="1">
      <c r="A466" s="258"/>
      <c r="B466" s="217"/>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5.75" customHeight="1">
      <c r="A467" s="258"/>
      <c r="B467" s="217"/>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5.75" customHeight="1">
      <c r="A468" s="258"/>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5.75" customHeight="1">
      <c r="A469" s="258"/>
      <c r="B469" s="217"/>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5.75" customHeight="1">
      <c r="A470" s="258"/>
      <c r="B470" s="217"/>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5.75" customHeight="1">
      <c r="A471" s="258"/>
      <c r="B471" s="217"/>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5.75" customHeight="1">
      <c r="A472" s="258"/>
      <c r="B472" s="217"/>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5.75" customHeight="1">
      <c r="A473" s="258"/>
      <c r="B473" s="217"/>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5.75" customHeight="1">
      <c r="A474" s="258"/>
      <c r="B474" s="217"/>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5.75" customHeight="1">
      <c r="A475" s="258"/>
      <c r="B475" s="217"/>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5.75" customHeight="1">
      <c r="A476" s="258"/>
      <c r="B476" s="217"/>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5.75" customHeight="1">
      <c r="A477" s="258"/>
      <c r="B477" s="217"/>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5.75" customHeight="1">
      <c r="A478" s="258"/>
      <c r="B478" s="217"/>
      <c r="C478" s="217"/>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5.75" customHeight="1">
      <c r="A479" s="258"/>
      <c r="B479" s="217"/>
      <c r="C479" s="217"/>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5.75" customHeight="1">
      <c r="A480" s="258"/>
      <c r="B480" s="217"/>
      <c r="C480" s="217"/>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5.75" customHeight="1">
      <c r="A481" s="258"/>
      <c r="B481" s="217"/>
      <c r="C481" s="217"/>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5.75" customHeight="1">
      <c r="A482" s="258"/>
      <c r="B482" s="217"/>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5.75" customHeight="1">
      <c r="A483" s="258"/>
      <c r="B483" s="217"/>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5.75" customHeight="1">
      <c r="A484" s="258"/>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5.75" customHeight="1">
      <c r="A485" s="258"/>
      <c r="B485" s="217"/>
      <c r="C485" s="217"/>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5.75" customHeight="1">
      <c r="A486" s="258"/>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5.75" customHeight="1">
      <c r="A487" s="258"/>
      <c r="B487" s="217"/>
      <c r="C487" s="217"/>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5.75" customHeight="1">
      <c r="A488" s="258"/>
      <c r="B488" s="217"/>
      <c r="C488" s="217"/>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5.75" customHeight="1">
      <c r="A489" s="258"/>
      <c r="B489" s="217"/>
      <c r="C489" s="217"/>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5.75" customHeight="1">
      <c r="A490" s="258"/>
      <c r="B490" s="217"/>
      <c r="C490" s="217"/>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5.75" customHeight="1">
      <c r="A491" s="258"/>
      <c r="B491" s="217"/>
      <c r="C491" s="217"/>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5.75" customHeight="1">
      <c r="A492" s="258"/>
      <c r="B492" s="217"/>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5.75" customHeight="1">
      <c r="A493" s="258"/>
      <c r="B493" s="217"/>
      <c r="C493" s="217"/>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5.75" customHeight="1">
      <c r="A494" s="258"/>
      <c r="B494" s="217"/>
      <c r="C494" s="217"/>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5.75" customHeight="1">
      <c r="A495" s="258"/>
      <c r="B495" s="217"/>
      <c r="C495" s="217"/>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5.75" customHeight="1">
      <c r="A496" s="258"/>
      <c r="B496" s="217"/>
      <c r="C496" s="217"/>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5.75" customHeight="1">
      <c r="A497" s="258"/>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5.75" customHeight="1">
      <c r="A498" s="258"/>
      <c r="B498" s="217"/>
      <c r="C498" s="217"/>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5.75" customHeight="1">
      <c r="A499" s="258"/>
      <c r="B499" s="217"/>
      <c r="C499" s="217"/>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5.75" customHeight="1">
      <c r="A500" s="258"/>
      <c r="B500" s="217"/>
      <c r="C500" s="217"/>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5.75" customHeight="1">
      <c r="A501" s="258"/>
      <c r="B501" s="217"/>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5.75" customHeight="1">
      <c r="A502" s="258"/>
      <c r="B502" s="217"/>
      <c r="C502" s="217"/>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5.75" customHeight="1">
      <c r="A503" s="258"/>
      <c r="B503" s="217"/>
      <c r="C503" s="217"/>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5.75" customHeight="1">
      <c r="A504" s="258"/>
      <c r="B504" s="217"/>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5.75" customHeight="1">
      <c r="A505" s="258"/>
      <c r="B505" s="217"/>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5.75" customHeight="1">
      <c r="A506" s="258"/>
      <c r="B506" s="217"/>
      <c r="C506" s="217"/>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5.75" customHeight="1">
      <c r="A507" s="258"/>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5.75" customHeight="1">
      <c r="A508" s="258"/>
      <c r="B508" s="217"/>
      <c r="C508" s="217"/>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5.75" customHeight="1">
      <c r="A509" s="258"/>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5.75" customHeight="1">
      <c r="A510" s="258"/>
      <c r="B510" s="217"/>
      <c r="C510" s="217"/>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5.75" customHeight="1">
      <c r="A511" s="258"/>
      <c r="B511" s="217"/>
      <c r="C511" s="217"/>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5.75" customHeight="1">
      <c r="A512" s="258"/>
      <c r="B512" s="217"/>
      <c r="C512" s="217"/>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5.75" customHeight="1">
      <c r="A513" s="258"/>
      <c r="B513" s="217"/>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5.75" customHeight="1">
      <c r="A514" s="258"/>
      <c r="B514" s="217"/>
      <c r="C514" s="217"/>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5.75" customHeight="1">
      <c r="A515" s="258"/>
      <c r="B515" s="217"/>
      <c r="C515" s="217"/>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5.75" customHeight="1">
      <c r="A516" s="258"/>
      <c r="B516" s="217"/>
      <c r="C516" s="217"/>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5.75" customHeight="1">
      <c r="A517" s="258"/>
      <c r="B517" s="217"/>
      <c r="C517" s="217"/>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5.75" customHeight="1">
      <c r="A518" s="258"/>
      <c r="B518" s="217"/>
      <c r="C518" s="217"/>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5.75" customHeight="1">
      <c r="A519" s="258"/>
      <c r="B519" s="217"/>
      <c r="C519" s="217"/>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5.75" customHeight="1">
      <c r="A520" s="258"/>
      <c r="B520" s="217"/>
      <c r="C520" s="217"/>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5.75" customHeight="1">
      <c r="A521" s="258"/>
      <c r="B521" s="217"/>
      <c r="C521" s="217"/>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5.75" customHeight="1">
      <c r="A522" s="258"/>
      <c r="B522" s="217"/>
      <c r="C522" s="217"/>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5.75" customHeight="1">
      <c r="A523" s="258"/>
      <c r="B523" s="217"/>
      <c r="C523" s="217"/>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5.75" customHeight="1">
      <c r="A524" s="258"/>
      <c r="B524" s="217"/>
      <c r="C524" s="217"/>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5.75" customHeight="1">
      <c r="A525" s="258"/>
      <c r="B525" s="217"/>
      <c r="C525" s="217"/>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5.75" customHeight="1">
      <c r="A526" s="258"/>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5.75" customHeight="1">
      <c r="A527" s="258"/>
      <c r="B527" s="217"/>
      <c r="C527" s="217"/>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5.75" customHeight="1">
      <c r="A528" s="258"/>
      <c r="B528" s="217"/>
      <c r="C528" s="217"/>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5.75" customHeight="1">
      <c r="A529" s="258"/>
      <c r="B529" s="217"/>
      <c r="C529" s="217"/>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5.75" customHeight="1">
      <c r="A530" s="258"/>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5.75" customHeight="1">
      <c r="A531" s="258"/>
      <c r="B531" s="217"/>
      <c r="C531" s="217"/>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5.75" customHeight="1">
      <c r="A532" s="258"/>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5.75" customHeight="1">
      <c r="A533" s="258"/>
      <c r="B533" s="217"/>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5.75" customHeight="1">
      <c r="A534" s="258"/>
      <c r="B534" s="217"/>
      <c r="C534" s="217"/>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5.75" customHeight="1">
      <c r="A535" s="258"/>
      <c r="B535" s="217"/>
      <c r="C535" s="217"/>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5.75" customHeight="1">
      <c r="A536" s="258"/>
      <c r="B536" s="217"/>
      <c r="C536" s="217"/>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5.75" customHeight="1">
      <c r="A537" s="258"/>
      <c r="B537" s="217"/>
      <c r="C537" s="217"/>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5.75" customHeight="1">
      <c r="A538" s="258"/>
      <c r="B538" s="217"/>
      <c r="C538" s="217"/>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5.75" customHeight="1">
      <c r="A539" s="258"/>
      <c r="B539" s="217"/>
      <c r="C539" s="217"/>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5.75" customHeight="1">
      <c r="A540" s="258"/>
      <c r="B540" s="217"/>
      <c r="C540" s="217"/>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5.75" customHeight="1">
      <c r="A541" s="258"/>
      <c r="B541" s="217"/>
      <c r="C541" s="217"/>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5.75" customHeight="1">
      <c r="A542" s="258"/>
      <c r="B542" s="217"/>
      <c r="C542" s="217"/>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5.75" customHeight="1">
      <c r="A543" s="258"/>
      <c r="B543" s="217"/>
      <c r="C543" s="217"/>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5.75" customHeight="1">
      <c r="A544" s="258"/>
      <c r="B544" s="217"/>
      <c r="C544" s="217"/>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5.75" customHeight="1">
      <c r="A545" s="258"/>
      <c r="B545" s="217"/>
      <c r="C545" s="217"/>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5.75" customHeight="1">
      <c r="A546" s="258"/>
      <c r="B546" s="217"/>
      <c r="C546" s="217"/>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5.75" customHeight="1">
      <c r="A547" s="258"/>
      <c r="B547" s="217"/>
      <c r="C547" s="217"/>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5.75" customHeight="1">
      <c r="A548" s="258"/>
      <c r="B548" s="217"/>
      <c r="C548" s="217"/>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5.75" customHeight="1">
      <c r="A549" s="258"/>
      <c r="B549" s="217"/>
      <c r="C549" s="217"/>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5.75" customHeight="1">
      <c r="A550" s="258"/>
      <c r="B550" s="217"/>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5.75" customHeight="1">
      <c r="A551" s="258"/>
      <c r="B551" s="217"/>
      <c r="C551" s="217"/>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5.75" customHeight="1">
      <c r="A552" s="258"/>
      <c r="B552" s="217"/>
      <c r="C552" s="217"/>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5.75" customHeight="1">
      <c r="A553" s="258"/>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5.75" customHeight="1">
      <c r="A554" s="258"/>
      <c r="B554" s="217"/>
      <c r="C554" s="217"/>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5.75" customHeight="1">
      <c r="A555" s="258"/>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5.75" customHeight="1">
      <c r="A556" s="258"/>
      <c r="B556" s="217"/>
      <c r="C556" s="217"/>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5.75" customHeight="1">
      <c r="A557" s="258"/>
      <c r="B557" s="217"/>
      <c r="C557" s="217"/>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5.75" customHeight="1">
      <c r="A558" s="258"/>
      <c r="B558" s="217"/>
      <c r="C558" s="217"/>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5.75" customHeight="1">
      <c r="A559" s="258"/>
      <c r="B559" s="217"/>
      <c r="C559" s="217"/>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5.75" customHeight="1">
      <c r="A560" s="258"/>
      <c r="B560" s="217"/>
      <c r="C560" s="217"/>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5.75" customHeight="1">
      <c r="A561" s="258"/>
      <c r="B561" s="217"/>
      <c r="C561" s="217"/>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5.75" customHeight="1">
      <c r="A562" s="258"/>
      <c r="B562" s="217"/>
      <c r="C562" s="217"/>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5.75" customHeight="1">
      <c r="A563" s="258"/>
      <c r="B563" s="217"/>
      <c r="C563" s="217"/>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5.75" customHeight="1">
      <c r="A564" s="258"/>
      <c r="B564" s="217"/>
      <c r="C564" s="217"/>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5.75" customHeight="1">
      <c r="A565" s="258"/>
      <c r="B565" s="217"/>
      <c r="C565" s="217"/>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5.75" customHeight="1">
      <c r="A566" s="258"/>
      <c r="B566" s="217"/>
      <c r="C566" s="217"/>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5.75" customHeight="1">
      <c r="A567" s="258"/>
      <c r="B567" s="217"/>
      <c r="C567" s="217"/>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5.75" customHeight="1">
      <c r="A568" s="258"/>
      <c r="B568" s="217"/>
      <c r="C568" s="217"/>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5.75" customHeight="1">
      <c r="A569" s="258"/>
      <c r="B569" s="217"/>
      <c r="C569" s="217"/>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5.75" customHeight="1">
      <c r="A570" s="258"/>
      <c r="B570" s="217"/>
      <c r="C570" s="217"/>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5.75" customHeight="1">
      <c r="A571" s="258"/>
      <c r="B571" s="217"/>
      <c r="C571" s="217"/>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5.75" customHeight="1">
      <c r="A572" s="258"/>
      <c r="B572" s="217"/>
      <c r="C572" s="217"/>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5.75" customHeight="1">
      <c r="A573" s="258"/>
      <c r="B573" s="217"/>
      <c r="C573" s="217"/>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5.75" customHeight="1">
      <c r="A574" s="258"/>
      <c r="B574" s="217"/>
      <c r="C574" s="217"/>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5.75" customHeight="1">
      <c r="A575" s="258"/>
      <c r="B575" s="217"/>
      <c r="C575" s="217"/>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5.75" customHeight="1">
      <c r="A576" s="258"/>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5.75" customHeight="1">
      <c r="A577" s="258"/>
      <c r="B577" s="217"/>
      <c r="C577" s="217"/>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5.75" customHeight="1">
      <c r="A578" s="258"/>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5.75" customHeight="1">
      <c r="A579" s="258"/>
      <c r="B579" s="217"/>
      <c r="C579" s="217"/>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5.75" customHeight="1">
      <c r="A580" s="258"/>
      <c r="B580" s="217"/>
      <c r="C580" s="217"/>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5.75" customHeight="1">
      <c r="A581" s="258"/>
      <c r="B581" s="217"/>
      <c r="C581" s="217"/>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5.75" customHeight="1">
      <c r="A582" s="258"/>
      <c r="B582" s="217"/>
      <c r="C582" s="217"/>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5.75" customHeight="1">
      <c r="A583" s="258"/>
      <c r="B583" s="217"/>
      <c r="C583" s="217"/>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5.75" customHeight="1">
      <c r="A584" s="258"/>
      <c r="B584" s="217"/>
      <c r="C584" s="217"/>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5.75" customHeight="1">
      <c r="A585" s="258"/>
      <c r="B585" s="217"/>
      <c r="C585" s="217"/>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5.75" customHeight="1">
      <c r="A586" s="258"/>
      <c r="B586" s="217"/>
      <c r="C586" s="217"/>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5.75" customHeight="1">
      <c r="A587" s="258"/>
      <c r="B587" s="217"/>
      <c r="C587" s="217"/>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5.75" customHeight="1">
      <c r="A588" s="258"/>
      <c r="B588" s="217"/>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5.75" customHeight="1">
      <c r="A589" s="258"/>
      <c r="B589" s="217"/>
      <c r="C589" s="217"/>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5.75" customHeight="1">
      <c r="A590" s="258"/>
      <c r="B590" s="217"/>
      <c r="C590" s="217"/>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5.75" customHeight="1">
      <c r="A591" s="258"/>
      <c r="B591" s="217"/>
      <c r="C591" s="217"/>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5.75" customHeight="1">
      <c r="A592" s="258"/>
      <c r="B592" s="217"/>
      <c r="C592" s="217"/>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5.75" customHeight="1">
      <c r="A593" s="258"/>
      <c r="B593" s="217"/>
      <c r="C593" s="217"/>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5.75" customHeight="1">
      <c r="A594" s="258"/>
      <c r="B594" s="217"/>
      <c r="C594" s="217"/>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5.75" customHeight="1">
      <c r="A595" s="258"/>
      <c r="B595" s="217"/>
      <c r="C595" s="217"/>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5.75" customHeight="1">
      <c r="A596" s="258"/>
      <c r="B596" s="217"/>
      <c r="C596" s="217"/>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5.75" customHeight="1">
      <c r="A597" s="258"/>
      <c r="B597" s="217"/>
      <c r="C597" s="217"/>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5.75" customHeight="1">
      <c r="A598" s="258"/>
      <c r="B598" s="217"/>
      <c r="C598" s="217"/>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5.75" customHeight="1">
      <c r="A599" s="258"/>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5.75" customHeight="1">
      <c r="A600" s="258"/>
      <c r="B600" s="217"/>
      <c r="C600" s="217"/>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5.75" customHeight="1">
      <c r="A601" s="258"/>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5.75" customHeight="1">
      <c r="A602" s="258"/>
      <c r="B602" s="217"/>
      <c r="C602" s="217"/>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5.75" customHeight="1">
      <c r="A603" s="258"/>
      <c r="B603" s="217"/>
      <c r="C603" s="217"/>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5.75" customHeight="1">
      <c r="A604" s="258"/>
      <c r="B604" s="217"/>
      <c r="C604" s="217"/>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5.75" customHeight="1">
      <c r="A605" s="258"/>
      <c r="B605" s="217"/>
      <c r="C605" s="217"/>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5.75" customHeight="1">
      <c r="A606" s="258"/>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5.75" customHeight="1">
      <c r="A607" s="258"/>
      <c r="B607" s="217"/>
      <c r="C607" s="217"/>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5.75" customHeight="1">
      <c r="A608" s="258"/>
      <c r="B608" s="217"/>
      <c r="C608" s="217"/>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5.75" customHeight="1">
      <c r="A609" s="258"/>
      <c r="B609" s="217"/>
      <c r="C609" s="217"/>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5.75" customHeight="1">
      <c r="A610" s="258"/>
      <c r="B610" s="217"/>
      <c r="C610" s="217"/>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5.75" customHeight="1">
      <c r="A611" s="258"/>
      <c r="B611" s="217"/>
      <c r="C611" s="217"/>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5.75" customHeight="1">
      <c r="A612" s="258"/>
      <c r="B612" s="217"/>
      <c r="C612" s="217"/>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5.75" customHeight="1">
      <c r="A613" s="258"/>
      <c r="B613" s="217"/>
      <c r="C613" s="217"/>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5.75" customHeight="1">
      <c r="A614" s="258"/>
      <c r="B614" s="217"/>
      <c r="C614" s="217"/>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5.75" customHeight="1">
      <c r="A615" s="258"/>
      <c r="B615" s="217"/>
      <c r="C615" s="217"/>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5.75" customHeight="1">
      <c r="A616" s="258"/>
      <c r="B616" s="217"/>
      <c r="C616" s="217"/>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5.75" customHeight="1">
      <c r="A617" s="258"/>
      <c r="B617" s="217"/>
      <c r="C617" s="217"/>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5.75" customHeight="1">
      <c r="A618" s="258"/>
      <c r="B618" s="217"/>
      <c r="C618" s="217"/>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5.75" customHeight="1">
      <c r="A619" s="258"/>
      <c r="B619" s="217"/>
      <c r="C619" s="217"/>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5.75" customHeight="1">
      <c r="A620" s="258"/>
      <c r="B620" s="217"/>
      <c r="C620" s="217"/>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5.75" customHeight="1">
      <c r="A621" s="258"/>
      <c r="B621" s="217"/>
      <c r="C621" s="217"/>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5.75" customHeight="1">
      <c r="A622" s="258"/>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5.75" customHeight="1">
      <c r="A623" s="258"/>
      <c r="B623" s="217"/>
      <c r="C623" s="217"/>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5.75" customHeight="1">
      <c r="A624" s="258"/>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5.75" customHeight="1">
      <c r="A625" s="258"/>
      <c r="B625" s="217"/>
      <c r="C625" s="217"/>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5.75" customHeight="1">
      <c r="A626" s="258"/>
      <c r="B626" s="217"/>
      <c r="C626" s="217"/>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5.75" customHeight="1">
      <c r="A627" s="258"/>
      <c r="B627" s="217"/>
      <c r="C627" s="217"/>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5.75" customHeight="1">
      <c r="A628" s="258"/>
      <c r="B628" s="217"/>
      <c r="C628" s="217"/>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5.75" customHeight="1">
      <c r="A629" s="258"/>
      <c r="B629" s="217"/>
      <c r="C629" s="217"/>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5.75" customHeight="1">
      <c r="A630" s="258"/>
      <c r="B630" s="217"/>
      <c r="C630" s="217"/>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5.75" customHeight="1">
      <c r="A631" s="258"/>
      <c r="B631" s="217"/>
      <c r="C631" s="217"/>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5.75" customHeight="1">
      <c r="A632" s="258"/>
      <c r="B632" s="217"/>
      <c r="C632" s="217"/>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5.75" customHeight="1">
      <c r="A633" s="258"/>
      <c r="B633" s="217"/>
      <c r="C633" s="217"/>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5.75" customHeight="1">
      <c r="A634" s="258"/>
      <c r="B634" s="217"/>
      <c r="C634" s="217"/>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5.75" customHeight="1">
      <c r="A635" s="258"/>
      <c r="B635" s="217"/>
      <c r="C635" s="217"/>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5.75" customHeight="1">
      <c r="A636" s="258"/>
      <c r="B636" s="217"/>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5.75" customHeight="1">
      <c r="A637" s="258"/>
      <c r="B637" s="217"/>
      <c r="C637" s="217"/>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5.75" customHeight="1">
      <c r="A638" s="258"/>
      <c r="B638" s="217"/>
      <c r="C638" s="217"/>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5.75" customHeight="1">
      <c r="A639" s="258"/>
      <c r="B639" s="217"/>
      <c r="C639" s="217"/>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5.75" customHeight="1">
      <c r="A640" s="258"/>
      <c r="B640" s="217"/>
      <c r="C640" s="217"/>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5.75" customHeight="1">
      <c r="A641" s="258"/>
      <c r="B641" s="217"/>
      <c r="C641" s="217"/>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5.75" customHeight="1">
      <c r="A642" s="258"/>
      <c r="B642" s="217"/>
      <c r="C642" s="217"/>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5.75" customHeight="1">
      <c r="A643" s="258"/>
      <c r="B643" s="217"/>
      <c r="C643" s="217"/>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5.75" customHeight="1">
      <c r="A644" s="258"/>
      <c r="B644" s="217"/>
      <c r="C644" s="217"/>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5.75" customHeight="1">
      <c r="A645" s="258"/>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5.75" customHeight="1">
      <c r="A646" s="258"/>
      <c r="B646" s="217"/>
      <c r="C646" s="217"/>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5.75" customHeight="1">
      <c r="A647" s="258"/>
      <c r="B647" s="217"/>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5.75" customHeight="1">
      <c r="A648" s="258"/>
      <c r="B648" s="217"/>
      <c r="C648" s="217"/>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5.75" customHeight="1">
      <c r="A649" s="258"/>
      <c r="B649" s="217"/>
      <c r="C649" s="217"/>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5.75" customHeight="1">
      <c r="A650" s="258"/>
      <c r="B650" s="217"/>
      <c r="C650" s="217"/>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5.75" customHeight="1">
      <c r="A651" s="258"/>
      <c r="B651" s="217"/>
      <c r="C651" s="217"/>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5.75" customHeight="1">
      <c r="A652" s="258"/>
      <c r="B652" s="217"/>
      <c r="C652" s="217"/>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5.75" customHeight="1">
      <c r="A653" s="258"/>
      <c r="B653" s="217"/>
      <c r="C653" s="217"/>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5.75" customHeight="1">
      <c r="A654" s="258"/>
      <c r="B654" s="217"/>
      <c r="C654" s="217"/>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5.75" customHeight="1">
      <c r="A655" s="258"/>
      <c r="B655" s="217"/>
      <c r="C655" s="217"/>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5.75" customHeight="1">
      <c r="A656" s="258"/>
      <c r="B656" s="217"/>
      <c r="C656" s="217"/>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5.75" customHeight="1">
      <c r="A657" s="258"/>
      <c r="B657" s="217"/>
      <c r="C657" s="217"/>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5.75" customHeight="1">
      <c r="A658" s="258"/>
      <c r="B658" s="217"/>
      <c r="C658" s="217"/>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5.75" customHeight="1">
      <c r="A659" s="258"/>
      <c r="B659" s="217"/>
      <c r="C659" s="217"/>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5.75" customHeight="1">
      <c r="A660" s="258"/>
      <c r="B660" s="217"/>
      <c r="C660" s="217"/>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5.75" customHeight="1">
      <c r="A661" s="258"/>
      <c r="B661" s="217"/>
      <c r="C661" s="217"/>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5.75" customHeight="1">
      <c r="A662" s="258"/>
      <c r="B662" s="217"/>
      <c r="C662" s="217"/>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5.75" customHeight="1">
      <c r="A663" s="258"/>
      <c r="B663" s="217"/>
      <c r="C663" s="217"/>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5.75" customHeight="1">
      <c r="A664" s="258"/>
      <c r="B664" s="217"/>
      <c r="C664" s="217"/>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5.75" customHeight="1">
      <c r="A665" s="258"/>
      <c r="B665" s="217"/>
      <c r="C665" s="217"/>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5.75" customHeight="1">
      <c r="A666" s="258"/>
      <c r="B666" s="217"/>
      <c r="C666" s="217"/>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5.75" customHeight="1">
      <c r="A667" s="258"/>
      <c r="B667" s="217"/>
      <c r="C667" s="217"/>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5.75" customHeight="1">
      <c r="A668" s="258"/>
      <c r="B668" s="217"/>
      <c r="C668" s="217"/>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5.75" customHeight="1">
      <c r="A669" s="258"/>
      <c r="B669" s="217"/>
      <c r="C669" s="217"/>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5.75" customHeight="1">
      <c r="A670" s="258"/>
      <c r="B670" s="217"/>
      <c r="C670" s="217"/>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5.75" customHeight="1">
      <c r="A671" s="258"/>
      <c r="B671" s="217"/>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5.75" customHeight="1">
      <c r="A672" s="258"/>
      <c r="B672" s="217"/>
      <c r="C672" s="217"/>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5.75" customHeight="1">
      <c r="A673" s="258"/>
      <c r="B673" s="217"/>
      <c r="C673" s="217"/>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5.75" customHeight="1">
      <c r="A674" s="258"/>
      <c r="B674" s="217"/>
      <c r="C674" s="217"/>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5.75" customHeight="1">
      <c r="A675" s="258"/>
      <c r="B675" s="217"/>
      <c r="C675" s="217"/>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5.75" customHeight="1">
      <c r="A676" s="258"/>
      <c r="B676" s="217"/>
      <c r="C676" s="217"/>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5.75" customHeight="1">
      <c r="A677" s="258"/>
      <c r="B677" s="217"/>
      <c r="C677" s="217"/>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5.75" customHeight="1">
      <c r="A678" s="258"/>
      <c r="B678" s="217"/>
      <c r="C678" s="217"/>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5.75" customHeight="1">
      <c r="A679" s="258"/>
      <c r="B679" s="217"/>
      <c r="C679" s="217"/>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5.75" customHeight="1">
      <c r="A680" s="258"/>
      <c r="B680" s="217"/>
      <c r="C680" s="217"/>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5.75" customHeight="1">
      <c r="A681" s="258"/>
      <c r="B681" s="217"/>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5.75" customHeight="1">
      <c r="A682" s="258"/>
      <c r="B682" s="217"/>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5.75" customHeight="1">
      <c r="A683" s="258"/>
      <c r="B683" s="217"/>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5.75" customHeight="1">
      <c r="A684" s="258"/>
      <c r="B684" s="217"/>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5.75" customHeight="1">
      <c r="A685" s="258"/>
      <c r="B685" s="217"/>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5.75" customHeight="1">
      <c r="A686" s="258"/>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5.75" customHeight="1">
      <c r="A687" s="258"/>
      <c r="B687" s="217"/>
      <c r="C687" s="217"/>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5.75" customHeight="1">
      <c r="A688" s="258"/>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5.75" customHeight="1">
      <c r="A689" s="258"/>
      <c r="B689" s="217"/>
      <c r="C689" s="217"/>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5.75" customHeight="1">
      <c r="A690" s="258"/>
      <c r="B690" s="217"/>
      <c r="C690" s="217"/>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5.75" customHeight="1">
      <c r="A691" s="258"/>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5.75" customHeight="1">
      <c r="A692" s="258"/>
      <c r="B692" s="217"/>
      <c r="C692" s="217"/>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5.75" customHeight="1">
      <c r="A693" s="258"/>
      <c r="B693" s="217"/>
      <c r="C693" s="217"/>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5.75" customHeight="1">
      <c r="A694" s="258"/>
      <c r="B694" s="217"/>
      <c r="C694" s="217"/>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5.75" customHeight="1">
      <c r="A695" s="258"/>
      <c r="B695" s="217"/>
      <c r="C695" s="217"/>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5.75" customHeight="1">
      <c r="A696" s="258"/>
      <c r="B696" s="217"/>
      <c r="C696" s="217"/>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5.75" customHeight="1">
      <c r="A697" s="258"/>
      <c r="B697" s="217"/>
      <c r="C697" s="217"/>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5.75" customHeight="1">
      <c r="A698" s="258"/>
      <c r="B698" s="217"/>
      <c r="C698" s="217"/>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5.75" customHeight="1">
      <c r="A699" s="258"/>
      <c r="B699" s="217"/>
      <c r="C699" s="217"/>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5.75" customHeight="1">
      <c r="A700" s="258"/>
      <c r="B700" s="217"/>
      <c r="C700" s="217"/>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5.75" customHeight="1">
      <c r="A701" s="258"/>
      <c r="B701" s="217"/>
      <c r="C701" s="217"/>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5.75" customHeight="1">
      <c r="A702" s="258"/>
      <c r="B702" s="217"/>
      <c r="C702" s="217"/>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5.75" customHeight="1">
      <c r="A703" s="258"/>
      <c r="B703" s="217"/>
      <c r="C703" s="217"/>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5.75" customHeight="1">
      <c r="A704" s="258"/>
      <c r="B704" s="217"/>
      <c r="C704" s="217"/>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5.75" customHeight="1">
      <c r="A705" s="258"/>
      <c r="B705" s="217"/>
      <c r="C705" s="217"/>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5.75" customHeight="1">
      <c r="A706" s="258"/>
      <c r="B706" s="217"/>
      <c r="C706" s="217"/>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5.75" customHeight="1">
      <c r="A707" s="258"/>
      <c r="B707" s="217"/>
      <c r="C707" s="217"/>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5.75" customHeight="1">
      <c r="A708" s="258"/>
      <c r="B708" s="217"/>
      <c r="C708" s="217"/>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5.75" customHeight="1">
      <c r="A709" s="258"/>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5.75" customHeight="1">
      <c r="A710" s="258"/>
      <c r="B710" s="217"/>
      <c r="C710" s="217"/>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5.75" customHeight="1">
      <c r="A711" s="258"/>
      <c r="B711" s="217"/>
      <c r="C711" s="217"/>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5.75" customHeight="1">
      <c r="A712" s="258"/>
      <c r="B712" s="217"/>
      <c r="C712" s="217"/>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5.75" customHeight="1">
      <c r="A713" s="258"/>
      <c r="B713" s="217"/>
      <c r="C713" s="217"/>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5.75" customHeight="1">
      <c r="A714" s="258"/>
      <c r="B714" s="217"/>
      <c r="C714" s="217"/>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5.75" customHeight="1">
      <c r="A715" s="258"/>
      <c r="B715" s="217"/>
      <c r="C715" s="217"/>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5.75" customHeight="1">
      <c r="A716" s="258"/>
      <c r="B716" s="217"/>
      <c r="C716" s="217"/>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5.75" customHeight="1">
      <c r="A717" s="258"/>
      <c r="B717" s="217"/>
      <c r="C717" s="217"/>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5.75" customHeight="1">
      <c r="A718" s="258"/>
      <c r="B718" s="217"/>
      <c r="C718" s="217"/>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5.75" customHeight="1">
      <c r="A719" s="258"/>
      <c r="B719" s="217"/>
      <c r="C719" s="217"/>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5.75" customHeight="1">
      <c r="A720" s="258"/>
      <c r="B720" s="217"/>
      <c r="C720" s="217"/>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5.75" customHeight="1">
      <c r="A721" s="258"/>
      <c r="B721" s="217"/>
      <c r="C721" s="217"/>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5.75" customHeight="1">
      <c r="A722" s="258"/>
      <c r="B722" s="217"/>
      <c r="C722" s="217"/>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5.75" customHeight="1">
      <c r="A723" s="258"/>
      <c r="B723" s="217"/>
      <c r="C723" s="217"/>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5.75" customHeight="1">
      <c r="A724" s="258"/>
      <c r="B724" s="217"/>
      <c r="C724" s="217"/>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5.75" customHeight="1">
      <c r="A725" s="258"/>
      <c r="B725" s="217"/>
      <c r="C725" s="217"/>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5.75" customHeight="1">
      <c r="A726" s="258"/>
      <c r="B726" s="217"/>
      <c r="C726" s="217"/>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5.75" customHeight="1">
      <c r="A727" s="258"/>
      <c r="B727" s="217"/>
      <c r="C727" s="217"/>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5.75" customHeight="1">
      <c r="A728" s="258"/>
      <c r="B728" s="217"/>
      <c r="C728" s="217"/>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5.75" customHeight="1">
      <c r="A729" s="258"/>
      <c r="B729" s="217"/>
      <c r="C729" s="217"/>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5.75" customHeight="1">
      <c r="A730" s="258"/>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5.75" customHeight="1">
      <c r="A731" s="258"/>
      <c r="B731" s="217"/>
      <c r="C731" s="217"/>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5.75" customHeight="1">
      <c r="A732" s="258"/>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5.75" customHeight="1">
      <c r="A733" s="258"/>
      <c r="B733" s="217"/>
      <c r="C733" s="217"/>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5.75" customHeight="1">
      <c r="A734" s="258"/>
      <c r="B734" s="217"/>
      <c r="C734" s="217"/>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5.75" customHeight="1">
      <c r="A735" s="258"/>
      <c r="B735" s="217"/>
      <c r="C735" s="217"/>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5.75" customHeight="1">
      <c r="A736" s="258"/>
      <c r="B736" s="217"/>
      <c r="C736" s="217"/>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5.75" customHeight="1">
      <c r="A737" s="258"/>
      <c r="B737" s="217"/>
      <c r="C737" s="217"/>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5.75" customHeight="1">
      <c r="A738" s="258"/>
      <c r="B738" s="217"/>
      <c r="C738" s="217"/>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5.75" customHeight="1">
      <c r="A739" s="258"/>
      <c r="B739" s="217"/>
      <c r="C739" s="217"/>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5.75" customHeight="1">
      <c r="A740" s="258"/>
      <c r="B740" s="217"/>
      <c r="C740" s="217"/>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5.75" customHeight="1">
      <c r="A741" s="258"/>
      <c r="B741" s="217"/>
      <c r="C741" s="217"/>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5.75" customHeight="1">
      <c r="A742" s="258"/>
      <c r="B742" s="217"/>
      <c r="C742" s="217"/>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5.75" customHeight="1">
      <c r="A743" s="258"/>
      <c r="B743" s="217"/>
      <c r="C743" s="217"/>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5.75" customHeight="1">
      <c r="A744" s="258"/>
      <c r="B744" s="217"/>
      <c r="C744" s="217"/>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5.75" customHeight="1">
      <c r="A745" s="258"/>
      <c r="B745" s="217"/>
      <c r="C745" s="217"/>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5.75" customHeight="1">
      <c r="A746" s="258"/>
      <c r="B746" s="217"/>
      <c r="C746" s="217"/>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5.75" customHeight="1">
      <c r="A747" s="258"/>
      <c r="B747" s="217"/>
      <c r="C747" s="217"/>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5.75" customHeight="1">
      <c r="A748" s="258"/>
      <c r="B748" s="217"/>
      <c r="C748" s="217"/>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5.75" customHeight="1">
      <c r="A749" s="258"/>
      <c r="B749" s="217"/>
      <c r="C749" s="217"/>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5.75" customHeight="1">
      <c r="A750" s="258"/>
      <c r="B750" s="217"/>
      <c r="C750" s="217"/>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5.75" customHeight="1">
      <c r="A751" s="258"/>
      <c r="B751" s="217"/>
      <c r="C751" s="217"/>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5.75" customHeight="1">
      <c r="A752" s="258"/>
      <c r="B752" s="217"/>
      <c r="C752" s="217"/>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5.75" customHeight="1">
      <c r="A753" s="258"/>
      <c r="B753" s="217"/>
      <c r="C753" s="217"/>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5.75" customHeight="1">
      <c r="A754" s="258"/>
      <c r="B754" s="217"/>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5.75" customHeight="1">
      <c r="A755" s="258"/>
      <c r="B755" s="217"/>
      <c r="C755" s="217"/>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5.75" customHeight="1">
      <c r="A756" s="258"/>
      <c r="B756" s="217"/>
      <c r="C756" s="217"/>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5.75" customHeight="1">
      <c r="A757" s="258"/>
      <c r="B757" s="217"/>
      <c r="C757" s="217"/>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5.75" customHeight="1">
      <c r="A758" s="258"/>
      <c r="B758" s="217"/>
      <c r="C758" s="217"/>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5.75" customHeight="1">
      <c r="A759" s="258"/>
      <c r="B759" s="217"/>
      <c r="C759" s="217"/>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5.75" customHeight="1">
      <c r="A760" s="258"/>
      <c r="B760" s="217"/>
      <c r="C760" s="217"/>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5.75" customHeight="1">
      <c r="A761" s="258"/>
      <c r="B761" s="217"/>
      <c r="C761" s="217"/>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5.75" customHeight="1">
      <c r="A762" s="258"/>
      <c r="B762" s="217"/>
      <c r="C762" s="217"/>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5.75" customHeight="1">
      <c r="A763" s="258"/>
      <c r="B763" s="217"/>
      <c r="C763" s="217"/>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5.75" customHeight="1">
      <c r="A764" s="258"/>
      <c r="B764" s="217"/>
      <c r="C764" s="217"/>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5.75" customHeight="1">
      <c r="A765" s="258"/>
      <c r="B765" s="217"/>
      <c r="C765" s="217"/>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5.75" customHeight="1">
      <c r="A766" s="258"/>
      <c r="B766" s="217"/>
      <c r="C766" s="217"/>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5.75" customHeight="1">
      <c r="A767" s="258"/>
      <c r="B767" s="217"/>
      <c r="C767" s="217"/>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5.75" customHeight="1">
      <c r="A768" s="258"/>
      <c r="B768" s="217"/>
      <c r="C768" s="217"/>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5.75" customHeight="1">
      <c r="A769" s="258"/>
      <c r="B769" s="217"/>
      <c r="C769" s="217"/>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5.75" customHeight="1">
      <c r="A770" s="258"/>
      <c r="B770" s="217"/>
      <c r="C770" s="217"/>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5.75" customHeight="1">
      <c r="A771" s="258"/>
      <c r="B771" s="217"/>
      <c r="C771" s="217"/>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5.75" customHeight="1">
      <c r="A772" s="258"/>
      <c r="B772" s="217"/>
      <c r="C772" s="217"/>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5.75" customHeight="1">
      <c r="A773" s="258"/>
      <c r="B773" s="217"/>
      <c r="C773" s="217"/>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5.75" customHeight="1">
      <c r="A774" s="258"/>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5.75" customHeight="1">
      <c r="A775" s="258"/>
      <c r="B775" s="217"/>
      <c r="C775" s="217"/>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5.75" customHeight="1">
      <c r="A776" s="258"/>
      <c r="B776" s="217"/>
      <c r="C776" s="217"/>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5.75" customHeight="1">
      <c r="A777" s="258"/>
      <c r="B777" s="217"/>
      <c r="C777" s="217"/>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5.75" customHeight="1">
      <c r="A778" s="258"/>
      <c r="B778" s="217"/>
      <c r="C778" s="217"/>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5.75" customHeight="1">
      <c r="A779" s="258"/>
      <c r="B779" s="217"/>
      <c r="C779" s="217"/>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5.75" customHeight="1">
      <c r="A780" s="258"/>
      <c r="B780" s="217"/>
      <c r="C780" s="217"/>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5.75" customHeight="1">
      <c r="A781" s="258"/>
      <c r="B781" s="217"/>
      <c r="C781" s="217"/>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5.75" customHeight="1">
      <c r="A782" s="258"/>
      <c r="B782" s="217"/>
      <c r="C782" s="217"/>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5.75" customHeight="1">
      <c r="A783" s="258"/>
      <c r="B783" s="217"/>
      <c r="C783" s="217"/>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5.75" customHeight="1">
      <c r="A784" s="258"/>
      <c r="B784" s="217"/>
      <c r="C784" s="217"/>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5.75" customHeight="1">
      <c r="A785" s="258"/>
      <c r="B785" s="217"/>
      <c r="C785" s="217"/>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5.75" customHeight="1">
      <c r="A786" s="258"/>
      <c r="B786" s="217"/>
      <c r="C786" s="217"/>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5.75" customHeight="1">
      <c r="A787" s="258"/>
      <c r="B787" s="217"/>
      <c r="C787" s="217"/>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5.75" customHeight="1">
      <c r="A788" s="258"/>
      <c r="B788" s="217"/>
      <c r="C788" s="217"/>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5.75" customHeight="1">
      <c r="A789" s="258"/>
      <c r="B789" s="217"/>
      <c r="C789" s="217"/>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5.75" customHeight="1">
      <c r="A790" s="258"/>
      <c r="B790" s="217"/>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5.75" customHeight="1">
      <c r="A791" s="258"/>
      <c r="B791" s="217"/>
      <c r="C791" s="217"/>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5.75" customHeight="1">
      <c r="A792" s="258"/>
      <c r="B792" s="217"/>
      <c r="C792" s="217"/>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5.75" customHeight="1">
      <c r="A793" s="258"/>
      <c r="B793" s="217"/>
      <c r="C793" s="217"/>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5.75" customHeight="1">
      <c r="A794" s="258"/>
      <c r="B794" s="217"/>
      <c r="C794" s="217"/>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5.75" customHeight="1">
      <c r="A795" s="258"/>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5.75" customHeight="1">
      <c r="A796" s="258"/>
      <c r="B796" s="217"/>
      <c r="C796" s="217"/>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5.75" customHeight="1">
      <c r="A797" s="258"/>
      <c r="B797" s="217"/>
      <c r="C797" s="217"/>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5.75" customHeight="1">
      <c r="A798" s="258"/>
      <c r="B798" s="217"/>
      <c r="C798" s="217"/>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5.75" customHeight="1">
      <c r="A799" s="258"/>
      <c r="B799" s="217"/>
      <c r="C799" s="217"/>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5.75" customHeight="1">
      <c r="A800" s="258"/>
      <c r="B800" s="217"/>
      <c r="C800" s="217"/>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5.75" customHeight="1">
      <c r="A801" s="258"/>
      <c r="B801" s="217"/>
      <c r="C801" s="217"/>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5.75" customHeight="1">
      <c r="A802" s="258"/>
      <c r="B802" s="217"/>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5.75" customHeight="1">
      <c r="A803" s="258"/>
      <c r="B803" s="217"/>
      <c r="C803" s="217"/>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5.75" customHeight="1">
      <c r="A804" s="258"/>
      <c r="B804" s="217"/>
      <c r="C804" s="217"/>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5.75" customHeight="1">
      <c r="A805" s="258"/>
      <c r="B805" s="217"/>
      <c r="C805" s="217"/>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5.75" customHeight="1">
      <c r="A806" s="258"/>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5.75" customHeight="1">
      <c r="A807" s="258"/>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5.75" customHeight="1">
      <c r="A808" s="258"/>
      <c r="B808" s="217"/>
      <c r="C808" s="217"/>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5.75" customHeight="1">
      <c r="A809" s="258"/>
      <c r="B809" s="217"/>
      <c r="C809" s="217"/>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5.75" customHeight="1">
      <c r="A810" s="258"/>
      <c r="B810" s="217"/>
      <c r="C810" s="217"/>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5.75" customHeight="1">
      <c r="A811" s="258"/>
      <c r="B811" s="217"/>
      <c r="C811" s="217"/>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5.75" customHeight="1">
      <c r="A812" s="258"/>
      <c r="B812" s="217"/>
      <c r="C812" s="217"/>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5.75" customHeight="1">
      <c r="A813" s="258"/>
      <c r="B813" s="217"/>
      <c r="C813" s="217"/>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5.75" customHeight="1">
      <c r="A814" s="258"/>
      <c r="B814" s="217"/>
      <c r="C814" s="217"/>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5.75" customHeight="1">
      <c r="A815" s="258"/>
      <c r="B815" s="217"/>
      <c r="C815" s="217"/>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5.75" customHeight="1">
      <c r="A816" s="258"/>
      <c r="B816" s="217"/>
      <c r="C816" s="217"/>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5.75" customHeight="1">
      <c r="A817" s="258"/>
      <c r="B817" s="217"/>
      <c r="C817" s="217"/>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5.75" customHeight="1">
      <c r="A818" s="258"/>
      <c r="B818" s="217"/>
      <c r="C818" s="217"/>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5.75" customHeight="1">
      <c r="A819" s="258"/>
      <c r="B819" s="217"/>
      <c r="C819" s="217"/>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5.75" customHeight="1">
      <c r="A820" s="258"/>
      <c r="B820" s="217"/>
      <c r="C820" s="217"/>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5.75" customHeight="1">
      <c r="A821" s="258"/>
      <c r="B821" s="217"/>
      <c r="C821" s="217"/>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5.75" customHeight="1">
      <c r="A822" s="258"/>
      <c r="B822" s="217"/>
      <c r="C822" s="217"/>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5.75" customHeight="1">
      <c r="A823" s="258"/>
      <c r="B823" s="217"/>
      <c r="C823" s="217"/>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5.75" customHeight="1">
      <c r="A824" s="258"/>
      <c r="B824" s="217"/>
      <c r="C824" s="217"/>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5.75" customHeight="1">
      <c r="A825" s="258"/>
      <c r="B825" s="217"/>
      <c r="C825" s="217"/>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5.75" customHeight="1">
      <c r="A826" s="258"/>
      <c r="B826" s="217"/>
      <c r="C826" s="217"/>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5.75" customHeight="1">
      <c r="A827" s="258"/>
      <c r="B827" s="217"/>
      <c r="C827" s="217"/>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5.75" customHeight="1">
      <c r="A828" s="258"/>
      <c r="B828" s="217"/>
      <c r="C828" s="217"/>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5.75" customHeight="1">
      <c r="A829" s="258"/>
      <c r="B829" s="217"/>
      <c r="C829" s="217"/>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5.75" customHeight="1">
      <c r="A830" s="258"/>
      <c r="B830" s="217"/>
      <c r="C830" s="217"/>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5.75" customHeight="1">
      <c r="A831" s="258"/>
      <c r="B831" s="217"/>
      <c r="C831" s="217"/>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5.75" customHeight="1">
      <c r="A832" s="258"/>
      <c r="B832" s="217"/>
      <c r="C832" s="217"/>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5.75" customHeight="1">
      <c r="A833" s="258"/>
      <c r="B833" s="217"/>
      <c r="C833" s="217"/>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5.75" customHeight="1">
      <c r="A834" s="258"/>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5.75" customHeight="1">
      <c r="A835" s="258"/>
      <c r="B835" s="217"/>
      <c r="C835" s="217"/>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5.75" customHeight="1">
      <c r="A836" s="258"/>
      <c r="B836" s="217"/>
      <c r="C836" s="217"/>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5.75" customHeight="1">
      <c r="A837" s="258"/>
      <c r="B837" s="217"/>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5.75" customHeight="1">
      <c r="A838" s="258"/>
      <c r="B838" s="217"/>
      <c r="C838" s="217"/>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5.75" customHeight="1">
      <c r="A839" s="258"/>
      <c r="B839" s="217"/>
      <c r="C839" s="217"/>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5.75" customHeight="1">
      <c r="A840" s="258"/>
      <c r="B840" s="217"/>
      <c r="C840" s="217"/>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5.75" customHeight="1">
      <c r="A841" s="258"/>
      <c r="B841" s="217"/>
      <c r="C841" s="217"/>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5.75" customHeight="1">
      <c r="A842" s="258"/>
      <c r="B842" s="217"/>
      <c r="C842" s="217"/>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5.75" customHeight="1">
      <c r="A843" s="258"/>
      <c r="B843" s="217"/>
      <c r="C843" s="217"/>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5.75" customHeight="1">
      <c r="A844" s="258"/>
      <c r="B844" s="217"/>
      <c r="C844" s="217"/>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5.75" customHeight="1">
      <c r="A845" s="258"/>
      <c r="B845" s="217"/>
      <c r="C845" s="217"/>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5.75" customHeight="1">
      <c r="A846" s="258"/>
      <c r="B846" s="217"/>
      <c r="C846" s="217"/>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5.75" customHeight="1">
      <c r="A847" s="258"/>
      <c r="B847" s="217"/>
      <c r="C847" s="217"/>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5.75" customHeight="1">
      <c r="A848" s="258"/>
      <c r="B848" s="217"/>
      <c r="C848" s="217"/>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5.75" customHeight="1">
      <c r="A849" s="258"/>
      <c r="B849" s="217"/>
      <c r="C849" s="217"/>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5.75" customHeight="1">
      <c r="A850" s="258"/>
      <c r="B850" s="217"/>
      <c r="C850" s="217"/>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5.75" customHeight="1">
      <c r="A851" s="258"/>
      <c r="B851" s="217"/>
      <c r="C851" s="217"/>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5.75" customHeight="1">
      <c r="A852" s="258"/>
      <c r="B852" s="217"/>
      <c r="C852" s="217"/>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5.75" customHeight="1">
      <c r="A853" s="258"/>
      <c r="B853" s="217"/>
      <c r="C853" s="217"/>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5.75" customHeight="1">
      <c r="A854" s="258"/>
      <c r="B854" s="217"/>
      <c r="C854" s="217"/>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5.75" customHeight="1">
      <c r="A855" s="258"/>
      <c r="B855" s="217"/>
      <c r="C855" s="217"/>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5.75" customHeight="1">
      <c r="A856" s="258"/>
      <c r="B856" s="217"/>
      <c r="C856" s="217"/>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5.75" customHeight="1">
      <c r="A857" s="258"/>
      <c r="B857" s="217"/>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5.75" customHeight="1">
      <c r="A858" s="258"/>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5.75" customHeight="1">
      <c r="A859" s="258"/>
      <c r="B859" s="217"/>
      <c r="C859" s="217"/>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5.75" customHeight="1">
      <c r="A860" s="258"/>
      <c r="B860" s="217"/>
      <c r="C860" s="217"/>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5.75" customHeight="1">
      <c r="A861" s="258"/>
      <c r="B861" s="217"/>
      <c r="C861" s="217"/>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5.75" customHeight="1">
      <c r="A862" s="258"/>
      <c r="B862" s="217"/>
      <c r="C862" s="217"/>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5.75" customHeight="1">
      <c r="A863" s="258"/>
      <c r="B863" s="217"/>
      <c r="C863" s="217"/>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5.75" customHeight="1">
      <c r="A864" s="258"/>
      <c r="B864" s="217"/>
      <c r="C864" s="217"/>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5.75" customHeight="1">
      <c r="A865" s="258"/>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5.75" customHeight="1">
      <c r="A866" s="258"/>
      <c r="B866" s="217"/>
      <c r="C866" s="217"/>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5.75" customHeight="1">
      <c r="A867" s="258"/>
      <c r="B867" s="217"/>
      <c r="C867" s="217"/>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5.75" customHeight="1">
      <c r="A868" s="258"/>
      <c r="B868" s="217"/>
      <c r="C868" s="217"/>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5.75" customHeight="1">
      <c r="A869" s="258"/>
      <c r="B869" s="217"/>
      <c r="C869" s="217"/>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5.75" customHeight="1">
      <c r="A870" s="258"/>
      <c r="B870" s="217"/>
      <c r="C870" s="217"/>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5.75" customHeight="1">
      <c r="A871" s="258"/>
      <c r="B871" s="217"/>
      <c r="C871" s="217"/>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5.75" customHeight="1">
      <c r="A872" s="258"/>
      <c r="B872" s="217"/>
      <c r="C872" s="217"/>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5.75" customHeight="1">
      <c r="A873" s="258"/>
      <c r="B873" s="217"/>
      <c r="C873" s="217"/>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5.75" customHeight="1">
      <c r="A874" s="258"/>
      <c r="B874" s="217"/>
      <c r="C874" s="217"/>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5.75" customHeight="1">
      <c r="A875" s="258"/>
      <c r="B875" s="217"/>
      <c r="C875" s="217"/>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5.75" customHeight="1">
      <c r="A876" s="258"/>
      <c r="B876" s="217"/>
      <c r="C876" s="217"/>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5.75" customHeight="1">
      <c r="A877" s="258"/>
      <c r="B877" s="217"/>
      <c r="C877" s="217"/>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5.75" customHeight="1">
      <c r="A878" s="258"/>
      <c r="B878" s="217"/>
      <c r="C878" s="217"/>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5.75" customHeight="1">
      <c r="A879" s="258"/>
      <c r="B879" s="217"/>
      <c r="C879" s="217"/>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5.75" customHeight="1">
      <c r="A880" s="258"/>
      <c r="B880" s="217"/>
      <c r="C880" s="217"/>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5.75" customHeight="1">
      <c r="A881" s="258"/>
      <c r="B881" s="217"/>
      <c r="C881" s="217"/>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5.75" customHeight="1">
      <c r="A882" s="258"/>
      <c r="B882" s="217"/>
      <c r="C882" s="217"/>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5.75" customHeight="1">
      <c r="A883" s="258"/>
      <c r="B883" s="217"/>
      <c r="C883" s="217"/>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5.75" customHeight="1">
      <c r="A884" s="258"/>
      <c r="B884" s="217"/>
      <c r="C884" s="217"/>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5.75" customHeight="1">
      <c r="A885" s="258"/>
      <c r="B885" s="217"/>
      <c r="C885" s="217"/>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5.75" customHeight="1">
      <c r="A886" s="258"/>
      <c r="B886" s="217"/>
      <c r="C886" s="217"/>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5.75" customHeight="1">
      <c r="A887" s="258"/>
      <c r="B887" s="217"/>
      <c r="C887" s="217"/>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5.75" customHeight="1">
      <c r="A888" s="258"/>
      <c r="B888" s="217"/>
      <c r="C888" s="217"/>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5.75" customHeight="1">
      <c r="A889" s="258"/>
      <c r="B889" s="217"/>
      <c r="C889" s="217"/>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5.75" customHeight="1">
      <c r="A890" s="258"/>
      <c r="B890" s="217"/>
      <c r="C890" s="217"/>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5.75" customHeight="1">
      <c r="A891" s="258"/>
      <c r="B891" s="217"/>
      <c r="C891" s="217"/>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5.75" customHeight="1">
      <c r="A892" s="258"/>
      <c r="B892" s="217"/>
      <c r="C892" s="217"/>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5.75" customHeight="1">
      <c r="A893" s="258"/>
      <c r="B893" s="217"/>
      <c r="C893" s="217"/>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5.75" customHeight="1">
      <c r="A894" s="258"/>
      <c r="B894" s="217"/>
      <c r="C894" s="217"/>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5.75" customHeight="1">
      <c r="A895" s="258"/>
      <c r="B895" s="217"/>
      <c r="C895" s="217"/>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5.75" customHeight="1">
      <c r="A896" s="258"/>
      <c r="B896" s="217"/>
      <c r="C896" s="217"/>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5.75" customHeight="1">
      <c r="A897" s="258"/>
      <c r="B897" s="217"/>
      <c r="C897" s="217"/>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5.75" customHeight="1">
      <c r="A898" s="258"/>
      <c r="B898" s="217"/>
      <c r="C898" s="217"/>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5.75" customHeight="1">
      <c r="A899" s="258"/>
      <c r="B899" s="217"/>
      <c r="C899" s="217"/>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5.75" customHeight="1">
      <c r="A900" s="258"/>
      <c r="B900" s="217"/>
      <c r="C900" s="217"/>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5.75" customHeight="1">
      <c r="A901" s="258"/>
      <c r="B901" s="217"/>
      <c r="C901" s="217"/>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5.75" customHeight="1">
      <c r="A902" s="258"/>
      <c r="B902" s="217"/>
      <c r="C902" s="217"/>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5.75" customHeight="1">
      <c r="A903" s="258"/>
      <c r="B903" s="217"/>
      <c r="C903" s="217"/>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5.75" customHeight="1">
      <c r="A904" s="258"/>
      <c r="B904" s="217"/>
      <c r="C904" s="217"/>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5.75" customHeight="1">
      <c r="A905" s="258"/>
      <c r="B905" s="217"/>
      <c r="C905" s="217"/>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5.75" customHeight="1">
      <c r="A906" s="258"/>
      <c r="B906" s="217"/>
      <c r="C906" s="217"/>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5.75" customHeight="1">
      <c r="A907" s="258"/>
      <c r="B907" s="217"/>
      <c r="C907" s="217"/>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5.75" customHeight="1">
      <c r="A908" s="258"/>
      <c r="B908" s="217"/>
      <c r="C908" s="217"/>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5.75" customHeight="1">
      <c r="A909" s="258"/>
      <c r="B909" s="217"/>
      <c r="C909" s="217"/>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5.75" customHeight="1">
      <c r="A910" s="258"/>
      <c r="B910" s="217"/>
      <c r="C910" s="217"/>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5.75" customHeight="1">
      <c r="A911" s="258"/>
      <c r="B911" s="217"/>
      <c r="C911" s="217"/>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5.75" customHeight="1">
      <c r="A912" s="258"/>
      <c r="B912" s="217"/>
      <c r="C912" s="217"/>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5.75" customHeight="1">
      <c r="A913" s="258"/>
      <c r="B913" s="217"/>
      <c r="C913" s="217"/>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5.75" customHeight="1">
      <c r="A914" s="258"/>
      <c r="B914" s="217"/>
      <c r="C914" s="217"/>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5.75" customHeight="1">
      <c r="A915" s="258"/>
      <c r="B915" s="217"/>
      <c r="C915" s="217"/>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5.75" customHeight="1">
      <c r="A916" s="258"/>
      <c r="B916" s="217"/>
      <c r="C916" s="217"/>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5.75" customHeight="1">
      <c r="A917" s="258"/>
      <c r="B917" s="217"/>
      <c r="C917" s="217"/>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5.75" customHeight="1">
      <c r="A918" s="258"/>
      <c r="B918" s="217"/>
      <c r="C918" s="217"/>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5.75" customHeight="1">
      <c r="A919" s="258"/>
      <c r="B919" s="217"/>
      <c r="C919" s="217"/>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5.75" customHeight="1">
      <c r="A920" s="258"/>
      <c r="B920" s="217"/>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5.75" customHeight="1">
      <c r="A921" s="258"/>
      <c r="B921" s="217"/>
      <c r="C921" s="217"/>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5.75" customHeight="1">
      <c r="A922" s="258"/>
      <c r="B922" s="217"/>
      <c r="C922" s="217"/>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5.75" customHeight="1">
      <c r="A923" s="258"/>
      <c r="B923" s="217"/>
      <c r="C923" s="217"/>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5.75" customHeight="1">
      <c r="A924" s="258"/>
      <c r="B924" s="217"/>
      <c r="C924" s="217"/>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5.75" customHeight="1">
      <c r="A925" s="258"/>
      <c r="B925" s="217"/>
      <c r="C925" s="217"/>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5.75" customHeight="1">
      <c r="A926" s="258"/>
      <c r="B926" s="217"/>
      <c r="C926" s="217"/>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5.75" customHeight="1">
      <c r="A927" s="258"/>
      <c r="B927" s="217"/>
      <c r="C927" s="217"/>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5.75" customHeight="1">
      <c r="A928" s="258"/>
      <c r="B928" s="217"/>
      <c r="C928" s="217"/>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5.75" customHeight="1">
      <c r="A929" s="258"/>
      <c r="B929" s="217"/>
      <c r="C929" s="217"/>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5.75" customHeight="1">
      <c r="A930" s="258"/>
      <c r="B930" s="217"/>
      <c r="C930" s="217"/>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5.75" customHeight="1">
      <c r="A931" s="258"/>
      <c r="B931" s="217"/>
      <c r="C931" s="217"/>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5.75" customHeight="1">
      <c r="A932" s="258"/>
      <c r="B932" s="217"/>
      <c r="C932" s="217"/>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5.75" customHeight="1">
      <c r="A933" s="258"/>
      <c r="B933" s="217"/>
      <c r="C933" s="217"/>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5.75" customHeight="1">
      <c r="A934" s="258"/>
      <c r="B934" s="217"/>
      <c r="C934" s="217"/>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5.75" customHeight="1">
      <c r="A935" s="258"/>
      <c r="B935" s="217"/>
      <c r="C935" s="217"/>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5.75" customHeight="1">
      <c r="A936" s="258"/>
      <c r="B936" s="217"/>
      <c r="C936" s="217"/>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5.75" customHeight="1">
      <c r="A937" s="258"/>
      <c r="B937" s="217"/>
      <c r="C937" s="217"/>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5.75" customHeight="1">
      <c r="A938" s="258"/>
      <c r="B938" s="217"/>
      <c r="C938" s="217"/>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5.75" customHeight="1">
      <c r="A939" s="258"/>
      <c r="B939" s="217"/>
      <c r="C939" s="217"/>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5.75" customHeight="1">
      <c r="A940" s="258"/>
      <c r="B940" s="217"/>
      <c r="C940" s="217"/>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5.75" customHeight="1">
      <c r="A941" s="258"/>
      <c r="B941" s="217"/>
      <c r="C941" s="217"/>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5.75" customHeight="1">
      <c r="A942" s="258"/>
      <c r="B942" s="217"/>
      <c r="C942" s="217"/>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5.75" customHeight="1">
      <c r="A943" s="258"/>
      <c r="B943" s="217"/>
      <c r="C943" s="217"/>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5.75" customHeight="1">
      <c r="A944" s="258"/>
      <c r="B944" s="217"/>
      <c r="C944" s="217"/>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5.75" customHeight="1">
      <c r="A945" s="258"/>
      <c r="B945" s="217"/>
      <c r="C945" s="217"/>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5.75" customHeight="1">
      <c r="A946" s="258"/>
      <c r="B946" s="217"/>
      <c r="C946" s="217"/>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5.75" customHeight="1">
      <c r="A947" s="258"/>
      <c r="B947" s="217"/>
      <c r="C947" s="217"/>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5.75" customHeight="1">
      <c r="A948" s="258"/>
      <c r="B948" s="217"/>
      <c r="C948" s="217"/>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5.75" customHeight="1">
      <c r="A949" s="258"/>
      <c r="B949" s="217"/>
      <c r="C949" s="217"/>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5.75" customHeight="1">
      <c r="A950" s="258"/>
      <c r="B950" s="217"/>
      <c r="C950" s="217"/>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5.75" customHeight="1">
      <c r="A951" s="258"/>
      <c r="B951" s="217"/>
      <c r="C951" s="217"/>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5.75" customHeight="1">
      <c r="A952" s="258"/>
      <c r="B952" s="217"/>
      <c r="C952" s="217"/>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5.75" customHeight="1">
      <c r="A953" s="258"/>
      <c r="B953" s="217"/>
      <c r="C953" s="217"/>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5.75" customHeight="1">
      <c r="A954" s="258"/>
      <c r="B954" s="217"/>
      <c r="C954" s="217"/>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5.75" customHeight="1">
      <c r="A955" s="258"/>
      <c r="B955" s="217"/>
      <c r="C955" s="217"/>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5.75" customHeight="1">
      <c r="A956" s="258"/>
      <c r="B956" s="217"/>
      <c r="C956" s="217"/>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5.75" customHeight="1">
      <c r="A957" s="258"/>
      <c r="B957" s="217"/>
      <c r="C957" s="217"/>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5.75" customHeight="1">
      <c r="A958" s="258"/>
      <c r="B958" s="217"/>
      <c r="C958" s="217"/>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5.75" customHeight="1">
      <c r="A959" s="258"/>
      <c r="B959" s="217"/>
      <c r="C959" s="217"/>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5.75" customHeight="1">
      <c r="A960" s="258"/>
      <c r="B960" s="217"/>
      <c r="C960" s="217"/>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5.75" customHeight="1">
      <c r="A961" s="258"/>
      <c r="B961" s="217"/>
      <c r="C961" s="217"/>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5.75" customHeight="1">
      <c r="A962" s="258"/>
      <c r="B962" s="217"/>
      <c r="C962" s="217"/>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5.75" customHeight="1">
      <c r="A963" s="258"/>
      <c r="B963" s="217"/>
      <c r="C963" s="217"/>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5.75" customHeight="1">
      <c r="A964" s="258"/>
      <c r="B964" s="217"/>
      <c r="C964" s="217"/>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5.75" customHeight="1">
      <c r="A965" s="258"/>
      <c r="B965" s="217"/>
      <c r="C965" s="217"/>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5.75" customHeight="1">
      <c r="A966" s="258"/>
      <c r="B966" s="217"/>
      <c r="C966" s="217"/>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5.75" customHeight="1">
      <c r="A967" s="258"/>
      <c r="B967" s="217"/>
      <c r="C967" s="217"/>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5.75" customHeight="1">
      <c r="A968" s="258"/>
      <c r="B968" s="217"/>
      <c r="C968" s="217"/>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5.75" customHeight="1">
      <c r="A969" s="258"/>
      <c r="B969" s="217"/>
      <c r="C969" s="217"/>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5.75" customHeight="1">
      <c r="A970" s="258"/>
      <c r="B970" s="217"/>
      <c r="C970" s="217"/>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5.75" customHeight="1">
      <c r="A971" s="258"/>
      <c r="B971" s="217"/>
      <c r="C971" s="217"/>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5.75" customHeight="1">
      <c r="A972" s="258"/>
      <c r="B972" s="217"/>
      <c r="C972" s="217"/>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5.75" customHeight="1">
      <c r="A973" s="258"/>
      <c r="B973" s="217"/>
      <c r="C973" s="217"/>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5.75" customHeight="1">
      <c r="A974" s="258"/>
      <c r="B974" s="217"/>
      <c r="C974" s="217"/>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5.75" customHeight="1">
      <c r="A975" s="258"/>
      <c r="B975" s="217"/>
      <c r="C975" s="217"/>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5.75" customHeight="1">
      <c r="A976" s="258"/>
      <c r="B976" s="217"/>
      <c r="C976" s="217"/>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5.75" customHeight="1">
      <c r="A977" s="258"/>
      <c r="B977" s="217"/>
      <c r="C977" s="217"/>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5.75" customHeight="1">
      <c r="A978" s="258"/>
      <c r="B978" s="217"/>
      <c r="C978" s="217"/>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5.75" customHeight="1">
      <c r="A979" s="258"/>
      <c r="B979" s="217"/>
      <c r="C979" s="217"/>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5.75" customHeight="1">
      <c r="A980" s="258"/>
      <c r="B980" s="217"/>
      <c r="C980" s="217"/>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5.75" customHeight="1">
      <c r="A981" s="258"/>
      <c r="B981" s="217"/>
      <c r="C981" s="217"/>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5.75" customHeight="1">
      <c r="A982" s="258"/>
      <c r="B982" s="217"/>
      <c r="C982" s="217"/>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5.75" customHeight="1">
      <c r="A983" s="258"/>
      <c r="B983" s="217"/>
      <c r="C983" s="217"/>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5.75" customHeight="1">
      <c r="A984" s="258"/>
      <c r="B984" s="217"/>
      <c r="C984" s="217"/>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5.75" customHeight="1">
      <c r="A985" s="258"/>
      <c r="B985" s="217"/>
      <c r="C985" s="217"/>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5.75" customHeight="1">
      <c r="A986" s="258"/>
      <c r="B986" s="217"/>
      <c r="C986" s="217"/>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5.75" customHeight="1">
      <c r="A987" s="258"/>
      <c r="B987" s="217"/>
      <c r="C987" s="217"/>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5.75" customHeight="1">
      <c r="A988" s="258"/>
      <c r="B988" s="217"/>
      <c r="C988" s="217"/>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5.75" customHeight="1">
      <c r="A989" s="258"/>
      <c r="B989" s="217"/>
      <c r="C989" s="217"/>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5.75" customHeight="1">
      <c r="A990" s="258"/>
      <c r="B990" s="217"/>
      <c r="C990" s="217"/>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5.75" customHeight="1">
      <c r="A991" s="258"/>
      <c r="B991" s="217"/>
      <c r="C991" s="217"/>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5.75" customHeight="1">
      <c r="A992" s="258"/>
      <c r="B992" s="217"/>
      <c r="C992" s="217"/>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5.75" customHeight="1">
      <c r="A993" s="258"/>
      <c r="B993" s="217"/>
      <c r="C993" s="217"/>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5.75" customHeight="1">
      <c r="A994" s="258"/>
      <c r="B994" s="217"/>
      <c r="C994" s="217"/>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5.75" customHeight="1">
      <c r="A995" s="258"/>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sheetData>
  <sheetProtection algorithmName="SHA-512" hashValue="bNz2XcGc5mtDiI9M3IPqll5iuSR6VNlVkG8SvKsD3HnU6ymLnBkS91TWEjl7G2hPPZJpYY5iNgmDoBh8S6LCjw==" saltValue="SRZwvP/aHEv4fkU+G4D/uQ==" spinCount="100000" sheet="1" objects="1" scenarios="1"/>
  <mergeCells count="5">
    <mergeCell ref="C3:E3"/>
    <mergeCell ref="F3:H3"/>
    <mergeCell ref="A2:E2"/>
    <mergeCell ref="A136:E137"/>
    <mergeCell ref="A1:E1"/>
  </mergeCells>
  <pageMargins left="0.7" right="0.7" top="0.75" bottom="0.75" header="0" footer="0"/>
  <pageSetup paperSize="9" scale="66"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611E-03D5-A94B-A853-9719A966D9EF}">
  <sheetPr>
    <pageSetUpPr fitToPage="1"/>
  </sheetPr>
  <dimension ref="A1:F51"/>
  <sheetViews>
    <sheetView zoomScaleNormal="100" workbookViewId="0">
      <selection activeCell="C38" sqref="C38"/>
    </sheetView>
  </sheetViews>
  <sheetFormatPr baseColWidth="10" defaultColWidth="40.796875" defaultRowHeight="14"/>
  <cols>
    <col min="1" max="1" width="51" style="262" customWidth="1"/>
    <col min="2" max="4" width="40.796875" style="262"/>
    <col min="5" max="5" width="19.19921875" style="262" customWidth="1"/>
    <col min="6" max="16384" width="40.796875" style="262"/>
  </cols>
  <sheetData>
    <row r="1" spans="1:6" ht="17" thickBot="1">
      <c r="A1" s="530" t="s">
        <v>681</v>
      </c>
      <c r="B1" s="531"/>
      <c r="C1" s="531"/>
      <c r="D1" s="531"/>
      <c r="E1" s="531"/>
      <c r="F1" s="532"/>
    </row>
    <row r="2" spans="1:6" ht="15" thickBot="1">
      <c r="A2" s="307"/>
      <c r="B2" s="308"/>
      <c r="C2" s="308"/>
      <c r="D2" s="308"/>
      <c r="E2" s="308"/>
      <c r="F2" s="309"/>
    </row>
    <row r="3" spans="1:6" ht="34" customHeight="1" thickBot="1">
      <c r="A3" s="299" t="s">
        <v>0</v>
      </c>
      <c r="B3" s="310"/>
      <c r="C3" s="310"/>
      <c r="D3" s="311" t="s">
        <v>39</v>
      </c>
      <c r="E3" s="310" t="s">
        <v>29</v>
      </c>
      <c r="F3" s="312" t="s">
        <v>30</v>
      </c>
    </row>
    <row r="4" spans="1:6" ht="17" customHeight="1">
      <c r="A4" s="300" t="s">
        <v>669</v>
      </c>
      <c r="B4" s="264"/>
      <c r="C4" s="264"/>
      <c r="D4" s="265"/>
      <c r="E4" s="266"/>
      <c r="F4" s="267"/>
    </row>
    <row r="5" spans="1:6" ht="17" customHeight="1">
      <c r="A5" s="301" t="s">
        <v>1</v>
      </c>
      <c r="B5" s="268"/>
      <c r="C5" s="268"/>
      <c r="D5" s="265"/>
      <c r="E5" s="266"/>
      <c r="F5" s="267"/>
    </row>
    <row r="6" spans="1:6" ht="17" customHeight="1">
      <c r="A6" s="301" t="s">
        <v>2</v>
      </c>
      <c r="B6" s="268"/>
      <c r="C6" s="268"/>
      <c r="D6" s="265"/>
      <c r="E6" s="266"/>
      <c r="F6" s="267"/>
    </row>
    <row r="7" spans="1:6" ht="17" customHeight="1">
      <c r="A7" s="301" t="s">
        <v>3</v>
      </c>
      <c r="B7" s="268"/>
      <c r="C7" s="268"/>
      <c r="D7" s="265"/>
      <c r="E7" s="266"/>
      <c r="F7" s="267"/>
    </row>
    <row r="8" spans="1:6" ht="17" customHeight="1">
      <c r="A8" s="301" t="s">
        <v>4</v>
      </c>
      <c r="B8" s="268"/>
      <c r="C8" s="268"/>
      <c r="D8" s="265"/>
      <c r="E8" s="266"/>
      <c r="F8" s="267"/>
    </row>
    <row r="9" spans="1:6" ht="17" customHeight="1">
      <c r="A9" s="301" t="s">
        <v>5</v>
      </c>
      <c r="B9" s="268"/>
      <c r="C9" s="268"/>
      <c r="D9" s="265"/>
      <c r="E9" s="266"/>
      <c r="F9" s="267"/>
    </row>
    <row r="10" spans="1:6" ht="17" customHeight="1">
      <c r="A10" s="301" t="s">
        <v>6</v>
      </c>
      <c r="B10" s="269"/>
      <c r="C10" s="269"/>
      <c r="D10" s="265"/>
      <c r="E10" s="266"/>
      <c r="F10" s="267"/>
    </row>
    <row r="11" spans="1:6" ht="34" customHeight="1">
      <c r="A11" s="302" t="s">
        <v>7</v>
      </c>
      <c r="B11" s="270"/>
      <c r="C11" s="270"/>
      <c r="D11" s="271"/>
      <c r="E11" s="270"/>
      <c r="F11" s="272"/>
    </row>
    <row r="12" spans="1:6" ht="17" customHeight="1">
      <c r="A12" s="300" t="s">
        <v>8</v>
      </c>
      <c r="B12" s="264"/>
      <c r="C12" s="264"/>
      <c r="D12" s="265"/>
      <c r="E12" s="273"/>
      <c r="F12" s="267"/>
    </row>
    <row r="13" spans="1:6" ht="17" customHeight="1">
      <c r="A13" s="301" t="s">
        <v>3</v>
      </c>
      <c r="B13" s="268"/>
      <c r="C13" s="268"/>
      <c r="D13" s="265"/>
      <c r="E13" s="273"/>
      <c r="F13" s="267"/>
    </row>
    <row r="14" spans="1:6" ht="17" customHeight="1">
      <c r="A14" s="301" t="s">
        <v>4</v>
      </c>
      <c r="B14" s="268"/>
      <c r="C14" s="268"/>
      <c r="D14" s="265"/>
      <c r="E14" s="273"/>
      <c r="F14" s="267"/>
    </row>
    <row r="15" spans="1:6" ht="17" customHeight="1">
      <c r="A15" s="301" t="s">
        <v>9</v>
      </c>
      <c r="B15" s="268"/>
      <c r="C15" s="268"/>
      <c r="D15" s="274"/>
      <c r="E15" s="275"/>
      <c r="F15" s="276"/>
    </row>
    <row r="16" spans="1:6" ht="34" customHeight="1">
      <c r="A16" s="303" t="s">
        <v>10</v>
      </c>
      <c r="B16" s="270"/>
      <c r="C16" s="270" t="s">
        <v>32</v>
      </c>
      <c r="D16" s="271" t="s">
        <v>33</v>
      </c>
      <c r="E16" s="270" t="s">
        <v>29</v>
      </c>
      <c r="F16" s="272" t="s">
        <v>34</v>
      </c>
    </row>
    <row r="17" spans="1:6" ht="34" customHeight="1">
      <c r="A17" s="301" t="s">
        <v>40</v>
      </c>
      <c r="B17" s="277"/>
      <c r="C17" s="265"/>
      <c r="D17" s="265"/>
      <c r="E17" s="278"/>
      <c r="F17" s="267"/>
    </row>
    <row r="18" spans="1:6" ht="17" customHeight="1">
      <c r="A18" s="301" t="s">
        <v>11</v>
      </c>
      <c r="B18" s="277"/>
      <c r="C18" s="265"/>
      <c r="D18" s="265"/>
      <c r="E18" s="273"/>
      <c r="F18" s="267"/>
    </row>
    <row r="19" spans="1:6" ht="17" customHeight="1">
      <c r="A19" s="301" t="s">
        <v>12</v>
      </c>
      <c r="B19" s="277"/>
      <c r="C19" s="265"/>
      <c r="D19" s="265"/>
      <c r="E19" s="273"/>
      <c r="F19" s="267"/>
    </row>
    <row r="20" spans="1:6" ht="34" customHeight="1">
      <c r="A20" s="303" t="s">
        <v>13</v>
      </c>
      <c r="B20" s="270"/>
      <c r="C20" s="270"/>
      <c r="D20" s="271"/>
      <c r="E20" s="270"/>
      <c r="F20" s="272"/>
    </row>
    <row r="21" spans="1:6" ht="17" customHeight="1">
      <c r="A21" s="301" t="s">
        <v>14</v>
      </c>
      <c r="B21" s="277"/>
      <c r="C21" s="265"/>
      <c r="D21" s="265"/>
      <c r="E21" s="273"/>
      <c r="F21" s="267"/>
    </row>
    <row r="22" spans="1:6" ht="17" customHeight="1">
      <c r="A22" s="301" t="s">
        <v>15</v>
      </c>
      <c r="B22" s="277"/>
      <c r="C22" s="265"/>
      <c r="D22" s="265"/>
      <c r="E22" s="273"/>
      <c r="F22" s="267"/>
    </row>
    <row r="23" spans="1:6" ht="17" customHeight="1">
      <c r="A23" s="301" t="s">
        <v>16</v>
      </c>
      <c r="B23" s="277"/>
      <c r="C23" s="265"/>
      <c r="D23" s="265"/>
      <c r="E23" s="273"/>
      <c r="F23" s="267"/>
    </row>
    <row r="24" spans="1:6" ht="17" customHeight="1">
      <c r="A24" s="301" t="s">
        <v>374</v>
      </c>
      <c r="B24" s="277"/>
      <c r="C24" s="265"/>
      <c r="D24" s="265"/>
      <c r="E24" s="273"/>
      <c r="F24" s="267"/>
    </row>
    <row r="25" spans="1:6" ht="17" customHeight="1">
      <c r="A25" s="301" t="s">
        <v>17</v>
      </c>
      <c r="B25" s="277"/>
      <c r="C25" s="265"/>
      <c r="D25" s="265"/>
      <c r="E25" s="273"/>
      <c r="F25" s="267"/>
    </row>
    <row r="26" spans="1:6" ht="17" customHeight="1">
      <c r="A26" s="301" t="s">
        <v>18</v>
      </c>
      <c r="B26" s="277"/>
      <c r="C26" s="265"/>
      <c r="D26" s="265"/>
      <c r="E26" s="273"/>
      <c r="F26" s="267"/>
    </row>
    <row r="27" spans="1:6" ht="34" customHeight="1">
      <c r="A27" s="303" t="s">
        <v>19</v>
      </c>
      <c r="B27" s="270"/>
      <c r="C27" s="279"/>
      <c r="D27" s="280"/>
      <c r="E27" s="279"/>
      <c r="F27" s="281"/>
    </row>
    <row r="28" spans="1:6" ht="17" customHeight="1">
      <c r="A28" s="297" t="s">
        <v>20</v>
      </c>
      <c r="B28" s="282"/>
      <c r="C28" s="283"/>
      <c r="D28" s="283"/>
      <c r="E28" s="283"/>
      <c r="F28" s="284"/>
    </row>
    <row r="29" spans="1:6" ht="34" customHeight="1">
      <c r="A29" s="303" t="s">
        <v>21</v>
      </c>
      <c r="B29" s="270"/>
      <c r="C29" s="270"/>
      <c r="D29" s="271"/>
      <c r="E29" s="270"/>
      <c r="F29" s="272"/>
    </row>
    <row r="30" spans="1:6" ht="17" customHeight="1">
      <c r="A30" s="301" t="s">
        <v>22</v>
      </c>
      <c r="B30" s="277"/>
      <c r="C30" s="265"/>
      <c r="D30" s="265"/>
      <c r="E30" s="285"/>
      <c r="F30" s="267"/>
    </row>
    <row r="31" spans="1:6" ht="17" customHeight="1">
      <c r="A31" s="301" t="s">
        <v>14</v>
      </c>
      <c r="B31" s="277"/>
      <c r="C31" s="265"/>
      <c r="D31" s="265"/>
      <c r="E31" s="273"/>
      <c r="F31" s="267"/>
    </row>
    <row r="32" spans="1:6" ht="17" customHeight="1">
      <c r="A32" s="301" t="s">
        <v>17</v>
      </c>
      <c r="B32" s="277"/>
      <c r="C32" s="265"/>
      <c r="D32" s="265"/>
      <c r="E32" s="273"/>
      <c r="F32" s="267"/>
    </row>
    <row r="33" spans="1:6" ht="17" customHeight="1">
      <c r="A33" s="301" t="s">
        <v>15</v>
      </c>
      <c r="B33" s="277"/>
      <c r="C33" s="265"/>
      <c r="D33" s="265"/>
      <c r="E33" s="273"/>
      <c r="F33" s="267"/>
    </row>
    <row r="34" spans="1:6" ht="17" customHeight="1">
      <c r="A34" s="301" t="s">
        <v>16</v>
      </c>
      <c r="B34" s="277"/>
      <c r="C34" s="265"/>
      <c r="D34" s="265"/>
      <c r="E34" s="273"/>
      <c r="F34" s="267"/>
    </row>
    <row r="35" spans="1:6" ht="17" customHeight="1">
      <c r="A35" s="301" t="s">
        <v>374</v>
      </c>
      <c r="B35" s="277"/>
      <c r="C35" s="265"/>
      <c r="D35" s="265"/>
      <c r="E35" s="273"/>
      <c r="F35" s="267"/>
    </row>
    <row r="36" spans="1:6" ht="17" customHeight="1">
      <c r="A36" s="301" t="s">
        <v>18</v>
      </c>
      <c r="B36" s="277"/>
      <c r="C36" s="265"/>
      <c r="D36" s="265"/>
      <c r="E36" s="273"/>
      <c r="F36" s="267"/>
    </row>
    <row r="37" spans="1:6" ht="34" customHeight="1">
      <c r="A37" s="303" t="s">
        <v>23</v>
      </c>
      <c r="B37" s="270"/>
      <c r="C37" s="270"/>
      <c r="D37" s="271"/>
      <c r="E37" s="270"/>
      <c r="F37" s="272"/>
    </row>
    <row r="38" spans="1:6" ht="17" customHeight="1">
      <c r="A38" s="301" t="s">
        <v>24</v>
      </c>
      <c r="B38" s="277"/>
      <c r="C38" s="265"/>
      <c r="D38" s="265"/>
      <c r="E38" s="285"/>
      <c r="F38" s="267"/>
    </row>
    <row r="39" spans="1:6" ht="34" customHeight="1">
      <c r="A39" s="303" t="s">
        <v>25</v>
      </c>
      <c r="B39" s="270" t="s">
        <v>31</v>
      </c>
      <c r="C39" s="279" t="s">
        <v>35</v>
      </c>
      <c r="D39" s="280" t="s">
        <v>36</v>
      </c>
      <c r="E39" s="279" t="s">
        <v>29</v>
      </c>
      <c r="F39" s="281" t="s">
        <v>37</v>
      </c>
    </row>
    <row r="40" spans="1:6" ht="17" customHeight="1">
      <c r="A40" s="297" t="s">
        <v>26</v>
      </c>
      <c r="B40" s="265"/>
      <c r="C40" s="265"/>
      <c r="D40" s="265"/>
      <c r="E40" s="273"/>
      <c r="F40" s="267"/>
    </row>
    <row r="41" spans="1:6" ht="15">
      <c r="A41" s="297" t="s">
        <v>712</v>
      </c>
      <c r="B41" s="265"/>
      <c r="C41" s="265"/>
      <c r="D41" s="265"/>
      <c r="E41" s="273"/>
      <c r="F41" s="267"/>
    </row>
    <row r="42" spans="1:6" ht="17" customHeight="1">
      <c r="A42" s="297" t="s">
        <v>27</v>
      </c>
      <c r="B42" s="265"/>
      <c r="C42" s="265"/>
      <c r="D42" s="265"/>
      <c r="E42" s="273"/>
      <c r="F42" s="267"/>
    </row>
    <row r="43" spans="1:6" ht="15">
      <c r="A43" s="297" t="s">
        <v>379</v>
      </c>
      <c r="B43" s="265"/>
      <c r="C43" s="265"/>
      <c r="D43" s="265"/>
      <c r="E43" s="273"/>
      <c r="F43" s="267"/>
    </row>
    <row r="44" spans="1:6" ht="17" customHeight="1" thickBot="1">
      <c r="A44" s="298" t="s">
        <v>28</v>
      </c>
      <c r="B44" s="286"/>
      <c r="C44" s="286"/>
      <c r="D44" s="286"/>
      <c r="E44" s="287"/>
      <c r="F44" s="288"/>
    </row>
    <row r="45" spans="1:6">
      <c r="A45" s="307"/>
      <c r="D45" s="295" t="s">
        <v>38</v>
      </c>
      <c r="E45" s="296">
        <f>SUM(E4:E10)+SUM(E12:E15)+SUM(E17:E19)+SUM(E21:E26)+E28+SUM(E30:E36)+E38+SUM(E40:E44)</f>
        <v>0</v>
      </c>
      <c r="F45" s="263"/>
    </row>
    <row r="46" spans="1:6">
      <c r="A46" s="307"/>
      <c r="D46" s="289" t="s">
        <v>41</v>
      </c>
      <c r="E46" s="290"/>
      <c r="F46" s="263"/>
    </row>
    <row r="47" spans="1:6" ht="15" thickBot="1">
      <c r="A47" s="313"/>
      <c r="B47" s="291"/>
      <c r="C47" s="291"/>
      <c r="D47" s="292" t="s">
        <v>378</v>
      </c>
      <c r="E47" s="293">
        <f>'All.1c - Bilancio tot. di prod.'!E132</f>
        <v>0</v>
      </c>
      <c r="F47" s="294" t="str">
        <f>IF(E45&gt;E47, "ERRORE Progetto sovrafinanziato", "OK")</f>
        <v>OK</v>
      </c>
    </row>
    <row r="50" spans="1:6" ht="14" customHeight="1">
      <c r="A50" s="527" t="s">
        <v>373</v>
      </c>
      <c r="B50" s="527"/>
      <c r="C50" s="527"/>
      <c r="D50" s="527"/>
      <c r="E50" s="527"/>
      <c r="F50" s="527"/>
    </row>
    <row r="51" spans="1:6" ht="14" customHeight="1">
      <c r="A51" s="527"/>
      <c r="B51" s="527"/>
      <c r="C51" s="527"/>
      <c r="D51" s="527"/>
      <c r="E51" s="527"/>
      <c r="F51" s="527"/>
    </row>
  </sheetData>
  <sheetProtection algorithmName="SHA-512" hashValue="ysFqx5JJH8sVp/IkivavIQ4T2GLHPCYe6l8ZyRyuL9oH9MT/9AYw2DqEiIwF1Cg5DVh8oNNPbCpErbNLa6KNfg==" saltValue="W5cbl0WxENKtKLLEpvkL5A==" spinCount="100000" sheet="1" objects="1" scenarios="1"/>
  <mergeCells count="2">
    <mergeCell ref="A1:F1"/>
    <mergeCell ref="A50:F51"/>
  </mergeCells>
  <conditionalFormatting sqref="E47">
    <cfRule type="cellIs" dxfId="3" priority="1" operator="greaterThan">
      <formula>$E$45</formula>
    </cfRule>
    <cfRule type="cellIs" dxfId="2" priority="2" operator="lessThan">
      <formula>$E$45</formula>
    </cfRule>
    <cfRule type="cellIs" dxfId="1" priority="3" operator="lessThan">
      <formula>$E$45</formula>
    </cfRule>
    <cfRule type="cellIs" dxfId="0" priority="4" operator="greaterThan">
      <formula>$E$45</formula>
    </cfRule>
  </conditionalFormatting>
  <printOptions horizontalCentered="1" verticalCentered="1"/>
  <pageMargins left="0.7" right="0.7" top="0.75" bottom="0.75" header="0.3" footer="0.3"/>
  <pageSetup paperSize="9" scale="42"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7781-FEB5-3E40-8D45-72231056D8CF}">
  <dimension ref="A1:G28"/>
  <sheetViews>
    <sheetView topLeftCell="A17" zoomScale="160" zoomScaleNormal="160" workbookViewId="0">
      <selection activeCell="C26" sqref="C26"/>
    </sheetView>
  </sheetViews>
  <sheetFormatPr baseColWidth="10" defaultColWidth="11" defaultRowHeight="15"/>
  <cols>
    <col min="1" max="2" width="11" style="144"/>
    <col min="3" max="3" width="93.19921875" style="144" customWidth="1"/>
    <col min="4" max="16384" width="11" style="144"/>
  </cols>
  <sheetData>
    <row r="1" spans="1:7">
      <c r="A1" s="144" t="s">
        <v>331</v>
      </c>
      <c r="G1" s="144" t="s">
        <v>335</v>
      </c>
    </row>
    <row r="2" spans="1:7">
      <c r="A2" s="144" t="s">
        <v>77</v>
      </c>
      <c r="G2" s="144" t="s">
        <v>336</v>
      </c>
    </row>
    <row r="3" spans="1:7">
      <c r="A3" s="144" t="s">
        <v>78</v>
      </c>
      <c r="G3" s="144" t="s">
        <v>337</v>
      </c>
    </row>
    <row r="4" spans="1:7">
      <c r="A4" s="144" t="s">
        <v>79</v>
      </c>
    </row>
    <row r="5" spans="1:7">
      <c r="A5" s="144" t="s">
        <v>80</v>
      </c>
    </row>
    <row r="6" spans="1:7">
      <c r="A6" s="144" t="s">
        <v>81</v>
      </c>
    </row>
    <row r="7" spans="1:7">
      <c r="A7" s="144" t="s">
        <v>82</v>
      </c>
    </row>
    <row r="8" spans="1:7">
      <c r="A8" s="144" t="s">
        <v>83</v>
      </c>
    </row>
    <row r="10" spans="1:7">
      <c r="A10" s="144" t="s">
        <v>330</v>
      </c>
      <c r="C10" s="144" t="s">
        <v>334</v>
      </c>
    </row>
    <row r="11" spans="1:7">
      <c r="A11" s="144" t="s">
        <v>325</v>
      </c>
      <c r="C11" s="144" t="s">
        <v>339</v>
      </c>
    </row>
    <row r="12" spans="1:7">
      <c r="A12" s="144" t="s">
        <v>326</v>
      </c>
      <c r="C12" s="144" t="s">
        <v>683</v>
      </c>
    </row>
    <row r="13" spans="1:7">
      <c r="C13" s="144" t="s">
        <v>684</v>
      </c>
    </row>
    <row r="14" spans="1:7">
      <c r="C14" s="144" t="s">
        <v>685</v>
      </c>
    </row>
    <row r="15" spans="1:7">
      <c r="C15" s="144" t="s">
        <v>686</v>
      </c>
    </row>
    <row r="16" spans="1:7">
      <c r="A16" s="144" t="s">
        <v>327</v>
      </c>
      <c r="C16" s="144" t="s">
        <v>340</v>
      </c>
    </row>
    <row r="17" spans="1:3">
      <c r="C17" s="144" t="s">
        <v>341</v>
      </c>
    </row>
    <row r="18" spans="1:3">
      <c r="C18" s="144" t="s">
        <v>342</v>
      </c>
    </row>
    <row r="19" spans="1:3">
      <c r="A19" s="144" t="s">
        <v>328</v>
      </c>
      <c r="C19" s="144" t="s">
        <v>343</v>
      </c>
    </row>
    <row r="20" spans="1:3">
      <c r="C20" s="144" t="s">
        <v>344</v>
      </c>
    </row>
    <row r="21" spans="1:3">
      <c r="A21" s="144" t="s">
        <v>329</v>
      </c>
      <c r="C21" s="144" t="s">
        <v>345</v>
      </c>
    </row>
    <row r="22" spans="1:3">
      <c r="C22" s="144" t="s">
        <v>694</v>
      </c>
    </row>
    <row r="23" spans="1:3">
      <c r="C23" s="144" t="s">
        <v>346</v>
      </c>
    </row>
    <row r="26" spans="1:3">
      <c r="C26" s="144" t="s">
        <v>713</v>
      </c>
    </row>
    <row r="27" spans="1:3">
      <c r="C27" s="144" t="s">
        <v>702</v>
      </c>
    </row>
    <row r="28" spans="1:3">
      <c r="C28" s="144" t="s">
        <v>703</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All.1a - Formulario</vt:lpstr>
      <vt:lpstr>All.1b - Prev. analitico Puglia</vt:lpstr>
      <vt:lpstr>All.1c - Bilancio tot. di prod.</vt:lpstr>
      <vt:lpstr>All.1d - Piano finanziario</vt:lpstr>
      <vt:lpstr>Elenchi</vt:lpstr>
      <vt:lpstr>'All.1a - Formulario'!Area_stampa</vt:lpstr>
      <vt:lpstr>'All.1b - Prev. analitico Puglia'!Area_stampa</vt:lpstr>
      <vt:lpstr>'All.1d - Piano finanziario'!Area_stampa</vt:lpstr>
      <vt:lpstr>'All.1a - Formulario'!Testo1</vt:lpstr>
      <vt:lpstr>'All.1a - Formulario'!Testo2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Corciulo</dc:creator>
  <cp:lastModifiedBy>Martina Lovascio</cp:lastModifiedBy>
  <cp:lastPrinted>2021-08-09T08:33:12Z</cp:lastPrinted>
  <dcterms:created xsi:type="dcterms:W3CDTF">2020-02-28T14:19:51Z</dcterms:created>
  <dcterms:modified xsi:type="dcterms:W3CDTF">2024-01-26T15:09:48Z</dcterms:modified>
</cp:coreProperties>
</file>