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date1904="1" showInkAnnotation="0" autoCompressPictures="0"/>
  <bookViews>
    <workbookView xWindow="4580" yWindow="0" windowWidth="28200" windowHeight="16060" tabRatio="500" activeTab="3"/>
  </bookViews>
  <sheets>
    <sheet name="2014" sheetId="1" r:id="rId1"/>
    <sheet name="2015" sheetId="2" r:id="rId2"/>
    <sheet name="2016" sheetId="4" r:id="rId3"/>
    <sheet name="2017" sheetId="5" r:id="rId4"/>
  </sheets>
  <definedNames>
    <definedName name="_xlnm._FilterDatabase" localSheetId="0" hidden="1">'2014'!$C$1:$E$1009</definedName>
    <definedName name="_xlnm._FilterDatabase" localSheetId="1" hidden="1">'2015'!$A$1:$E$1296</definedName>
    <definedName name="_xlnm._FilterDatabase" localSheetId="2" hidden="1">'2016'!$A$1:$G$1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6" i="5" l="1"/>
  <c r="E866" i="1"/>
  <c r="E832" i="1"/>
  <c r="E789" i="1"/>
  <c r="E788" i="1"/>
  <c r="E770" i="1"/>
  <c r="E700" i="1"/>
  <c r="E689" i="1"/>
  <c r="E656" i="1"/>
  <c r="E643" i="1"/>
  <c r="E642" i="1"/>
  <c r="E530" i="1"/>
  <c r="E520" i="1"/>
  <c r="E507" i="1"/>
  <c r="E505" i="1"/>
  <c r="E402" i="1"/>
  <c r="E300" i="1"/>
  <c r="E299" i="1"/>
  <c r="E232" i="1"/>
  <c r="E160" i="1"/>
  <c r="E1295" i="2"/>
  <c r="E1280" i="2"/>
  <c r="E1058" i="2"/>
  <c r="E1057" i="2"/>
  <c r="E766" i="2"/>
  <c r="E765" i="2"/>
  <c r="E764" i="2"/>
  <c r="E655" i="2"/>
  <c r="E598" i="2"/>
  <c r="E389" i="2"/>
  <c r="E394" i="2"/>
  <c r="E341" i="2"/>
  <c r="E361" i="2"/>
  <c r="E344" i="2"/>
  <c r="E343" i="2"/>
  <c r="E338" i="2"/>
  <c r="E322" i="2"/>
  <c r="E319" i="2"/>
  <c r="E318" i="2"/>
  <c r="E316" i="2"/>
  <c r="E315" i="2"/>
  <c r="E169" i="2"/>
  <c r="E32" i="2"/>
  <c r="E74" i="2"/>
  <c r="E46" i="2"/>
</calcChain>
</file>

<file path=xl/sharedStrings.xml><?xml version="1.0" encoding="utf-8"?>
<sst xmlns="http://schemas.openxmlformats.org/spreadsheetml/2006/main" count="11440" uniqueCount="4048">
  <si>
    <t>1675342388</t>
  </si>
  <si>
    <t>06/20/005</t>
  </si>
  <si>
    <t>199</t>
  </si>
  <si>
    <t>208</t>
  </si>
  <si>
    <t>14314446</t>
  </si>
  <si>
    <t>14270123</t>
  </si>
  <si>
    <t>ENVATO MARKET</t>
  </si>
  <si>
    <t>03/15/010</t>
  </si>
  <si>
    <t>30045423</t>
  </si>
  <si>
    <t>IBS</t>
  </si>
  <si>
    <t>4333161</t>
  </si>
  <si>
    <t>46039334</t>
  </si>
  <si>
    <t>H3G RICARICA TELEFONICA</t>
  </si>
  <si>
    <t>68/05/310</t>
  </si>
  <si>
    <t>788</t>
  </si>
  <si>
    <t>126</t>
  </si>
  <si>
    <t>785</t>
  </si>
  <si>
    <t>478</t>
  </si>
  <si>
    <t>787</t>
  </si>
  <si>
    <t>932A</t>
  </si>
  <si>
    <t>118</t>
  </si>
  <si>
    <t>152</t>
  </si>
  <si>
    <t>COM S.C.R.L.</t>
  </si>
  <si>
    <t>GIANFRANCO BONADIES</t>
  </si>
  <si>
    <t>249</t>
  </si>
  <si>
    <t>DIGITAL STUDIO &amp; DVD SRL A SOCIO UNICO</t>
  </si>
  <si>
    <t>75</t>
  </si>
  <si>
    <t>CREST SOC. COOP.</t>
  </si>
  <si>
    <t>1107</t>
  </si>
  <si>
    <t>08</t>
  </si>
  <si>
    <t>2256</t>
  </si>
  <si>
    <t>SCHICCHERA PRODUCTION SAS</t>
  </si>
  <si>
    <t>9161928379</t>
  </si>
  <si>
    <t>100174519</t>
  </si>
  <si>
    <t>1676556829</t>
  </si>
  <si>
    <t>190</t>
    <phoneticPr fontId="1" type="noConversion"/>
  </si>
  <si>
    <t>1246</t>
  </si>
  <si>
    <t>INTALGRAFICA SUD SRL</t>
  </si>
  <si>
    <t>348</t>
  </si>
  <si>
    <t>558</t>
  </si>
  <si>
    <t>844</t>
  </si>
  <si>
    <t>NJ/0001086</t>
  </si>
  <si>
    <t>747V</t>
  </si>
  <si>
    <t>PROFESSION FIRE SOC. COOP. A R.L.</t>
  </si>
  <si>
    <t>135</t>
  </si>
  <si>
    <t>1675096807</t>
  </si>
  <si>
    <t>9161719198</t>
  </si>
  <si>
    <t>9161734168</t>
  </si>
  <si>
    <t>9161734164</t>
  </si>
  <si>
    <t>9161719306</t>
  </si>
  <si>
    <t>9161719099</t>
  </si>
  <si>
    <t>8160184990</t>
  </si>
  <si>
    <t>68/05/490</t>
  </si>
  <si>
    <t>9161719244</t>
  </si>
  <si>
    <t>1682739121</t>
  </si>
  <si>
    <t>1676316861</t>
  </si>
  <si>
    <t>84</t>
  </si>
  <si>
    <t>89</t>
  </si>
  <si>
    <t>TRATTORIA DA COPPULEDDA</t>
  </si>
  <si>
    <t>58</t>
  </si>
  <si>
    <t>39</t>
  </si>
  <si>
    <t>STUDIO PUNTO E VIRGOLA SAS</t>
  </si>
  <si>
    <t>FIRE PROTECTION SYSTEM SRL</t>
  </si>
  <si>
    <t>MEDIAEURO SRL</t>
  </si>
  <si>
    <t>1121</t>
  </si>
  <si>
    <t>ALMA ROMA SRL</t>
  </si>
  <si>
    <t>865/V</t>
  </si>
  <si>
    <t>011</t>
  </si>
  <si>
    <t>ASS. DI PROM. SOC. POOL</t>
  </si>
  <si>
    <t>GRUPPO ZODIACUS</t>
  </si>
  <si>
    <t>SAMELE AFFISSIONI</t>
  </si>
  <si>
    <t>TIMBRIFICIO DE RUVO</t>
  </si>
  <si>
    <t>ANTON GIULIO MANCINO</t>
  </si>
  <si>
    <t>SIMONE EMILIANI</t>
  </si>
  <si>
    <t>GIONA NAZZARO</t>
  </si>
  <si>
    <t>RAI SPA</t>
  </si>
  <si>
    <t>KBB GMBH - BERLINALE</t>
  </si>
  <si>
    <t>BIFEST 16</t>
  </si>
  <si>
    <t>9161786883</t>
  </si>
  <si>
    <t>016-642</t>
  </si>
  <si>
    <t>TRICOAST ENTERTAIMENT INC.</t>
  </si>
  <si>
    <t>9160576529</t>
  </si>
  <si>
    <t xml:space="preserve">PME FACTORY </t>
  </si>
  <si>
    <t>115</t>
  </si>
  <si>
    <t>116</t>
  </si>
  <si>
    <t>487</t>
  </si>
  <si>
    <t>603</t>
  </si>
  <si>
    <t>377</t>
  </si>
  <si>
    <t>161</t>
  </si>
  <si>
    <t>611/585</t>
  </si>
  <si>
    <t>ANTIPODE SALE &amp; DISTRIBUTION LLC</t>
  </si>
  <si>
    <t>SABINO PERSICHELLA</t>
  </si>
  <si>
    <t>MICHELE SARDONE</t>
  </si>
  <si>
    <t>247/16</t>
  </si>
  <si>
    <t>TIPOGRAFIA SOVRANO</t>
  </si>
  <si>
    <t>50/2016</t>
  </si>
  <si>
    <t>11609</t>
  </si>
  <si>
    <t>11797</t>
  </si>
  <si>
    <t>12235</t>
  </si>
  <si>
    <t>176</t>
  </si>
  <si>
    <t>1864</t>
  </si>
  <si>
    <t>1875</t>
  </si>
  <si>
    <t>ASS. CULT. LA SCATOLA BLU</t>
  </si>
  <si>
    <t>CINEAMA SRL</t>
  </si>
  <si>
    <t>45517</t>
  </si>
  <si>
    <t>79</t>
  </si>
  <si>
    <t>LA00347747</t>
  </si>
  <si>
    <t>182</t>
  </si>
  <si>
    <t>50003914</t>
  </si>
  <si>
    <t>MARIO LUCIANO TORIELLO</t>
  </si>
  <si>
    <t>LINO CAPOLICCHIO</t>
  </si>
  <si>
    <t>594</t>
  </si>
  <si>
    <t>RISTORANTE DA GIAMPAOLO</t>
  </si>
  <si>
    <t>11606178</t>
  </si>
  <si>
    <t>2368</t>
  </si>
  <si>
    <t>960</t>
  </si>
  <si>
    <t>3161004246</t>
  </si>
  <si>
    <t>3161004429</t>
  </si>
  <si>
    <t>3161004430</t>
  </si>
  <si>
    <t>MARK IN VIDEO SRL</t>
  </si>
  <si>
    <t>623A</t>
  </si>
  <si>
    <t>821A</t>
  </si>
  <si>
    <t>817A</t>
  </si>
  <si>
    <t>818A</t>
  </si>
  <si>
    <t>V16-00281</t>
  </si>
  <si>
    <t>CORNICI DAMIANI</t>
  </si>
  <si>
    <t>887</t>
  </si>
  <si>
    <t>928</t>
  </si>
  <si>
    <t>9161859764</t>
  </si>
  <si>
    <t>822A</t>
  </si>
  <si>
    <t xml:space="preserve">WELL.COM </t>
  </si>
  <si>
    <t>9160880884</t>
  </si>
  <si>
    <t>9161010007</t>
  </si>
  <si>
    <t>9161026106</t>
  </si>
  <si>
    <t>1867</t>
  </si>
  <si>
    <t>1901</t>
  </si>
  <si>
    <t>047</t>
  </si>
  <si>
    <t>ESSE INGEGNERIA</t>
  </si>
  <si>
    <t>68/05/781</t>
  </si>
  <si>
    <t>9161027420</t>
  </si>
  <si>
    <t>9161026293</t>
  </si>
  <si>
    <t>9161026294</t>
  </si>
  <si>
    <t>9161026295</t>
  </si>
  <si>
    <t>9161026296</t>
  </si>
  <si>
    <t>9161026297</t>
  </si>
  <si>
    <t>9161026298</t>
  </si>
  <si>
    <t>9161026299</t>
  </si>
  <si>
    <t>9161026300</t>
  </si>
  <si>
    <t>9161026301</t>
  </si>
  <si>
    <t>9161026302</t>
  </si>
  <si>
    <t>9161026303</t>
  </si>
  <si>
    <t>9161026304</t>
  </si>
  <si>
    <t>9161026305</t>
  </si>
  <si>
    <t>9161026306</t>
  </si>
  <si>
    <t>08/07/16</t>
  </si>
  <si>
    <t>352</t>
  </si>
  <si>
    <t>322</t>
  </si>
  <si>
    <t>324</t>
  </si>
  <si>
    <t>Festival Cinema di Lecce</t>
  </si>
  <si>
    <t>68/05/612</t>
  </si>
  <si>
    <t>Festival Cinema Europeo 2016</t>
  </si>
  <si>
    <t>68/05/132</t>
  </si>
  <si>
    <t>68/05/130</t>
  </si>
  <si>
    <t>70/05/101</t>
  </si>
  <si>
    <t>68/05/021</t>
  </si>
  <si>
    <t>68/05/330</t>
  </si>
  <si>
    <t>68/05/290</t>
  </si>
  <si>
    <t>68/05/346</t>
  </si>
  <si>
    <t>68/05/184</t>
  </si>
  <si>
    <t>68/05/325</t>
  </si>
  <si>
    <t xml:space="preserve">Memoria FAS </t>
  </si>
  <si>
    <t>68/05/541</t>
  </si>
  <si>
    <t>68/05/340</t>
  </si>
  <si>
    <t>66/30/030</t>
  </si>
  <si>
    <t>68/05/508</t>
  </si>
  <si>
    <t>1674098875</t>
  </si>
  <si>
    <t>IPA</t>
  </si>
  <si>
    <t>70/05/501</t>
  </si>
  <si>
    <t>68/05/386</t>
  </si>
  <si>
    <t>68/05/125</t>
  </si>
  <si>
    <t>09/10/030</t>
  </si>
  <si>
    <t>CW1FTW</t>
  </si>
  <si>
    <t>68/05/320</t>
  </si>
  <si>
    <t>613</t>
  </si>
  <si>
    <t>1027</t>
  </si>
  <si>
    <t>68/05/507</t>
  </si>
  <si>
    <t>OSIRIDE SRL</t>
  </si>
  <si>
    <t>84/10/050</t>
  </si>
  <si>
    <t>68/05/613</t>
  </si>
  <si>
    <t>70/10/531</t>
  </si>
  <si>
    <t>68/05/055</t>
  </si>
  <si>
    <t>FLUID PRODUZIONI</t>
  </si>
  <si>
    <t>66/10/507</t>
  </si>
  <si>
    <t>728</t>
  </si>
  <si>
    <t>219</t>
  </si>
  <si>
    <t>IL CREDENZIERE</t>
  </si>
  <si>
    <t>T.A. CONGRESSI SRL</t>
  </si>
  <si>
    <t>0003913</t>
  </si>
  <si>
    <t>68/05/025</t>
  </si>
  <si>
    <t>2932</t>
  </si>
  <si>
    <t>489/BA</t>
  </si>
  <si>
    <t>VISIBILIA SRL</t>
  </si>
  <si>
    <t>SAC SRL</t>
  </si>
  <si>
    <t>41530</t>
  </si>
  <si>
    <t>9161659863</t>
  </si>
  <si>
    <t xml:space="preserve">SIAE </t>
  </si>
  <si>
    <t>68/05/391</t>
  </si>
  <si>
    <t>84/05/005</t>
  </si>
  <si>
    <t>132</t>
  </si>
  <si>
    <t>ECOKLIMA SRL</t>
  </si>
  <si>
    <t>06/10/010</t>
  </si>
  <si>
    <t>201601270</t>
  </si>
  <si>
    <t>EDITORIALE DUESSE SPA</t>
  </si>
  <si>
    <t>LA00353937</t>
  </si>
  <si>
    <t>07</t>
  </si>
  <si>
    <t>GIULIA DI GIOVANNI</t>
  </si>
  <si>
    <t>85/05/005</t>
  </si>
  <si>
    <t>Adriawealth</t>
  </si>
  <si>
    <t>IL LABORATORIO DELLA FELICITA'</t>
  </si>
  <si>
    <t>WELL.COM</t>
  </si>
  <si>
    <t>100130585</t>
  </si>
  <si>
    <t>84/10/015</t>
  </si>
  <si>
    <t>SOC. COOP. BIGOOD</t>
  </si>
  <si>
    <t>68/30/025</t>
  </si>
  <si>
    <t>66/30/025</t>
  </si>
  <si>
    <t>68/05/341</t>
  </si>
  <si>
    <t>03/30/005</t>
  </si>
  <si>
    <t>68/05/020</t>
  </si>
  <si>
    <t>68/05/375</t>
  </si>
  <si>
    <t>STAC SRL - CICOLELLA HOTEL</t>
  </si>
  <si>
    <t>68/05/621</t>
  </si>
  <si>
    <t>68/05/532</t>
  </si>
  <si>
    <t>70/05/010</t>
  </si>
  <si>
    <t>68/05/075</t>
  </si>
  <si>
    <t>99</t>
  </si>
  <si>
    <t>236</t>
  </si>
  <si>
    <t>181</t>
  </si>
  <si>
    <t>BIM DISTRIBUZIONE SRL</t>
  </si>
  <si>
    <t>68/05/605</t>
  </si>
  <si>
    <t>66/30/035</t>
  </si>
  <si>
    <t>AL PESCATORE</t>
  </si>
  <si>
    <t>70/P</t>
  </si>
  <si>
    <t>MORFIMARE SRL - PALAZZO CALO'</t>
  </si>
  <si>
    <t>653</t>
  </si>
  <si>
    <t>BED &amp; BREAKFAST MURO TORTO</t>
  </si>
  <si>
    <t>318/A</t>
  </si>
  <si>
    <t>319/A</t>
  </si>
  <si>
    <t>321/A</t>
  </si>
  <si>
    <t>144</t>
  </si>
  <si>
    <t>179</t>
  </si>
  <si>
    <t>GUITAR SRL</t>
  </si>
  <si>
    <t>RSB PRO SRL</t>
  </si>
  <si>
    <t>9160570698</t>
  </si>
  <si>
    <t>FOOD E BEVERAGE MELO SRL</t>
  </si>
  <si>
    <t>COMUNE DI BARI - TOSAP</t>
  </si>
  <si>
    <t>121</t>
  </si>
  <si>
    <t>143</t>
  </si>
  <si>
    <t>DI GIOVANE ARDITO WALTER</t>
  </si>
  <si>
    <t>68/05/884</t>
  </si>
  <si>
    <t>16</t>
  </si>
  <si>
    <t>40393988</t>
  </si>
  <si>
    <t>H3G RICARICA</t>
  </si>
  <si>
    <t>9160769502</t>
  </si>
  <si>
    <t>37</t>
  </si>
  <si>
    <t>53</t>
  </si>
  <si>
    <t>LA SARRAZ PICTURES</t>
  </si>
  <si>
    <t>66/10/506</t>
  </si>
  <si>
    <t>475</t>
  </si>
  <si>
    <t>ARTI GRAFICHE PANICO</t>
  </si>
  <si>
    <t xml:space="preserve">PINCH PINCH </t>
  </si>
  <si>
    <t>68/05/623</t>
  </si>
  <si>
    <t>COWSHEEP PRODUSIONI CINEMATOGRAFICHE</t>
  </si>
  <si>
    <t>1/2369</t>
  </si>
  <si>
    <t>SISMET SRL</t>
  </si>
  <si>
    <t>Assistenza Tecnica</t>
  </si>
  <si>
    <t>6/16</t>
  </si>
  <si>
    <t>1751</t>
  </si>
  <si>
    <t>A. MANZONI &amp; C. SPA</t>
  </si>
  <si>
    <t>4/16</t>
  </si>
  <si>
    <t>TORIELLO LUCIANO MARIO</t>
  </si>
  <si>
    <t>1681912768</t>
  </si>
  <si>
    <t xml:space="preserve">H3G </t>
  </si>
  <si>
    <t>691911317</t>
  </si>
  <si>
    <t>FEDEX</t>
  </si>
  <si>
    <t>3161001602</t>
  </si>
  <si>
    <t>HOTEL SPACE SRL - HILTON GARDEN INN</t>
  </si>
  <si>
    <t>42</t>
  </si>
  <si>
    <t>46</t>
  </si>
  <si>
    <t>IL SOTTOSOPRA</t>
  </si>
  <si>
    <t>1765921</t>
  </si>
  <si>
    <t>100145445</t>
  </si>
  <si>
    <t>100149610</t>
  </si>
  <si>
    <t>5535530</t>
  </si>
  <si>
    <t>100144014</t>
  </si>
  <si>
    <t>100141047</t>
  </si>
  <si>
    <t>134</t>
  </si>
  <si>
    <t>33203</t>
  </si>
  <si>
    <t>636</t>
  </si>
  <si>
    <t>09</t>
  </si>
  <si>
    <t>K&amp;C SAS</t>
  </si>
  <si>
    <t>414</t>
  </si>
  <si>
    <t>416</t>
  </si>
  <si>
    <t>252</t>
  </si>
  <si>
    <t>406</t>
  </si>
  <si>
    <t>245</t>
  </si>
  <si>
    <t>418</t>
  </si>
  <si>
    <t>257</t>
  </si>
  <si>
    <t>423</t>
  </si>
  <si>
    <t>415</t>
  </si>
  <si>
    <t>FONDAZIONE LIRICO SINFONICA PETRUZZELLI E TEATRI DI BARI</t>
  </si>
  <si>
    <t>PME FACTORY SRL</t>
  </si>
  <si>
    <t>41</t>
  </si>
  <si>
    <t>/</t>
  </si>
  <si>
    <t>DE MARTINO IMMOBILIARE SRL</t>
  </si>
  <si>
    <t>571/A</t>
  </si>
  <si>
    <t>1600011605</t>
  </si>
  <si>
    <t>00166</t>
  </si>
  <si>
    <t>00175</t>
  </si>
  <si>
    <t>B/4</t>
  </si>
  <si>
    <t>UNIVERSAL PICTURE INTERNATIONAL ITALY SRL</t>
  </si>
  <si>
    <t xml:space="preserve">BIG SUR SOC. COOP. A R.L. </t>
  </si>
  <si>
    <t>MC CARD S.U.R.L.</t>
  </si>
  <si>
    <t>52</t>
  </si>
  <si>
    <t>ENTE AUTONOMO FIERA DEL LEVANTE</t>
  </si>
  <si>
    <t>263</t>
  </si>
  <si>
    <t>GOOD FILMS SRL</t>
  </si>
  <si>
    <t>158</t>
  </si>
  <si>
    <t>HOTEL SALENTO NOVIERA SRL</t>
  </si>
  <si>
    <t>256</t>
  </si>
  <si>
    <t>422</t>
  </si>
  <si>
    <t>01248599</t>
  </si>
  <si>
    <t>STK EUROPE LTD - GLI STOCKISTI</t>
  </si>
  <si>
    <t>1682316146</t>
  </si>
  <si>
    <t>26</t>
  </si>
  <si>
    <t>MARIA VAGNI</t>
  </si>
  <si>
    <t xml:space="preserve">CORTE DEGLI ARANCI </t>
  </si>
  <si>
    <t>736</t>
  </si>
  <si>
    <t>VD030158</t>
  </si>
  <si>
    <t>PIEMME SPA</t>
  </si>
  <si>
    <t>36818</t>
  </si>
  <si>
    <t>678/V</t>
  </si>
  <si>
    <t xml:space="preserve">PROFESSION FIRE </t>
  </si>
  <si>
    <t>00270</t>
  </si>
  <si>
    <t>R13</t>
  </si>
  <si>
    <t>600</t>
  </si>
  <si>
    <t>B-SIDE COMUNICATION SRL</t>
  </si>
  <si>
    <t>MASSIMO AVANTAGGIATO</t>
  </si>
  <si>
    <t>ECO KLIMA</t>
  </si>
  <si>
    <t>116/B</t>
  </si>
  <si>
    <t>PRO.COM</t>
  </si>
  <si>
    <t>IN635914</t>
  </si>
  <si>
    <t>FLASHBAY</t>
  </si>
  <si>
    <t>00008369</t>
  </si>
  <si>
    <t>BED &amp; BREAKFAST BORGOSOLARE</t>
  </si>
  <si>
    <t>FINIS TERRAE VIAGGI</t>
  </si>
  <si>
    <t>Progetto</t>
  </si>
  <si>
    <t>N. Prot.</t>
  </si>
  <si>
    <t>Festival Cinema del Reale 2016</t>
  </si>
  <si>
    <t>156</t>
  </si>
  <si>
    <t>ALBERGO QUATTRO FONTANE</t>
  </si>
  <si>
    <t>Bifest 2016</t>
  </si>
  <si>
    <t>923</t>
  </si>
  <si>
    <t>MARIA PIA FUSCO</t>
  </si>
  <si>
    <t>797</t>
  </si>
  <si>
    <t>834</t>
  </si>
  <si>
    <t>DOTT. MICHELE TRECCA</t>
  </si>
  <si>
    <t>Cineporti di Puglia</t>
  </si>
  <si>
    <t>944</t>
  </si>
  <si>
    <t>2305</t>
  </si>
  <si>
    <t>903</t>
  </si>
  <si>
    <t>2306</t>
  </si>
  <si>
    <t>904</t>
  </si>
  <si>
    <t>Pro. e Comun. Locat. Pugliesi</t>
  </si>
  <si>
    <t>936</t>
  </si>
  <si>
    <t>MIA - FONDAZIONE CINEMA PER ROMA</t>
  </si>
  <si>
    <t>1496</t>
  </si>
  <si>
    <t>MPLC</t>
  </si>
  <si>
    <t>894</t>
  </si>
  <si>
    <t>KALINTOUR SRL</t>
  </si>
  <si>
    <t>Memoria FSC</t>
  </si>
  <si>
    <t>941</t>
  </si>
  <si>
    <t>ALMA ROMA VIGILANZA</t>
  </si>
  <si>
    <t>900</t>
  </si>
  <si>
    <t>Mediateca</t>
  </si>
  <si>
    <t>Cineporti APQ</t>
  </si>
  <si>
    <t xml:space="preserve">IPA </t>
  </si>
  <si>
    <t>Note</t>
  </si>
  <si>
    <t>66/30/531</t>
  </si>
  <si>
    <t>68/05/391
70/10/531</t>
  </si>
  <si>
    <t>68/05/345</t>
  </si>
  <si>
    <t>68/05/261</t>
  </si>
  <si>
    <t>66/30/060</t>
  </si>
  <si>
    <t>68/05/345
68/05/490
68/05/541</t>
  </si>
  <si>
    <t>0000239</t>
  </si>
  <si>
    <t>0000288</t>
  </si>
  <si>
    <t>109</t>
  </si>
  <si>
    <t>HSH INFORMATICA E CULTURA</t>
  </si>
  <si>
    <t>DIPIERRO ALLESTIMENTI</t>
  </si>
  <si>
    <t>RAFFAELLA FIORETTA</t>
  </si>
  <si>
    <t>ALBERTO LA MONICA</t>
  </si>
  <si>
    <t>137/A</t>
  </si>
  <si>
    <t>LA LOCANDA DI FEDERICO</t>
  </si>
  <si>
    <t>59</t>
  </si>
  <si>
    <t>QUATTRO FONTANE CATERING &amp; BAQUETING SRL</t>
  </si>
  <si>
    <t>MERCANTILE SRL</t>
  </si>
  <si>
    <t>201</t>
  </si>
  <si>
    <t>605.B</t>
  </si>
  <si>
    <t xml:space="preserve">ART PROMOTION </t>
  </si>
  <si>
    <t>HILTON GARDEN INN</t>
  </si>
  <si>
    <t>0000320</t>
  </si>
  <si>
    <t>0000346</t>
  </si>
  <si>
    <t>0000347</t>
  </si>
  <si>
    <t>0000348</t>
  </si>
  <si>
    <t>0000349</t>
  </si>
  <si>
    <t>0000350</t>
  </si>
  <si>
    <t>0000353</t>
  </si>
  <si>
    <t>18/07/16</t>
  </si>
  <si>
    <t>MOVIMENTO FILM SRL</t>
  </si>
  <si>
    <t>63</t>
  </si>
  <si>
    <t>SIAE BARI</t>
  </si>
  <si>
    <t>3415</t>
  </si>
  <si>
    <t>15/2016</t>
  </si>
  <si>
    <t>23685</t>
  </si>
  <si>
    <t>82</t>
  </si>
  <si>
    <t>953/01</t>
  </si>
  <si>
    <t>00005879</t>
  </si>
  <si>
    <t>232</t>
  </si>
  <si>
    <t>1248</t>
  </si>
  <si>
    <t>RAI CINEMA SPA</t>
  </si>
  <si>
    <t>1249</t>
  </si>
  <si>
    <t>1250</t>
  </si>
  <si>
    <t>1251</t>
  </si>
  <si>
    <t>30</t>
  </si>
  <si>
    <t>LUCKY RED SRL</t>
  </si>
  <si>
    <t xml:space="preserve">LUCA GALEANDRO </t>
  </si>
  <si>
    <t>MASSIMO MILANO</t>
  </si>
  <si>
    <t>NICOLA ANTONACCI</t>
  </si>
  <si>
    <t>PIETRO FORNARELLI</t>
  </si>
  <si>
    <t xml:space="preserve">GEMMA BIANCA ADESSO </t>
  </si>
  <si>
    <t>GAETANO CELI</t>
  </si>
  <si>
    <t>ANTONIO VISCEGLIA</t>
  </si>
  <si>
    <t>553/F</t>
  </si>
  <si>
    <t>DIEMMEBI ITALIA SRL</t>
  </si>
  <si>
    <t xml:space="preserve">CICCOLELLA SERVICE </t>
  </si>
  <si>
    <t xml:space="preserve">HILTON GARDEN INN LECCE </t>
  </si>
  <si>
    <t>I WONDER SRL</t>
  </si>
  <si>
    <t xml:space="preserve">ANTONIO DE FANO </t>
  </si>
  <si>
    <t xml:space="preserve">MARIO BALSAMO </t>
  </si>
  <si>
    <t xml:space="preserve">GIOVANNI POLISENO </t>
  </si>
  <si>
    <t>40</t>
  </si>
  <si>
    <t>CINECITTA' ALLESTIMENTI E TEMATIZZAZIONI SRL</t>
  </si>
  <si>
    <t>523</t>
  </si>
  <si>
    <t>ASS. PROFES. CAU MORANDI MINUTILLO TURTUR</t>
  </si>
  <si>
    <t>630</t>
  </si>
  <si>
    <t>500102</t>
  </si>
  <si>
    <t>SR - SAARLANDISCHER RUNDFUNK</t>
  </si>
  <si>
    <t>9160362388</t>
  </si>
  <si>
    <t>9160373327</t>
  </si>
  <si>
    <t>9160373301</t>
  </si>
  <si>
    <t>LUIGI FRANCESCO ACQUAFREDDA</t>
  </si>
  <si>
    <t>VITO ACQUAFREDDA</t>
  </si>
  <si>
    <t>55/A</t>
  </si>
  <si>
    <t>CON-FUSION SRL</t>
  </si>
  <si>
    <t>485A</t>
  </si>
  <si>
    <t>487A</t>
  </si>
  <si>
    <t>486A</t>
  </si>
  <si>
    <t>411A</t>
  </si>
  <si>
    <t>415A</t>
  </si>
  <si>
    <t>412A</t>
  </si>
  <si>
    <t>414A</t>
  </si>
  <si>
    <t>317A</t>
  </si>
  <si>
    <t xml:space="preserve">LAURA SILVESTRO </t>
  </si>
  <si>
    <t>ASS. CULTURALE URKA</t>
  </si>
  <si>
    <t>62/16</t>
  </si>
  <si>
    <t>A.P.S. ADVERTISING SRL</t>
  </si>
  <si>
    <t>ASSOCIAZIONE MUUD</t>
  </si>
  <si>
    <t>50003912</t>
  </si>
  <si>
    <t>178</t>
  </si>
  <si>
    <t>A.R.T.E. SRL</t>
  </si>
  <si>
    <t>PASTICCERIA RAFFAELLO SAS</t>
  </si>
  <si>
    <t>20</t>
  </si>
  <si>
    <t xml:space="preserve">COMPAGNIA UP ARTE SOC. COOP. </t>
  </si>
  <si>
    <t>06</t>
  </si>
  <si>
    <t xml:space="preserve">WILD RAT FILM </t>
  </si>
  <si>
    <t>LA00204338</t>
  </si>
  <si>
    <t>000835/NJ</t>
  </si>
  <si>
    <t>SO.ME.D. SPA</t>
  </si>
  <si>
    <t>CINZIA MASOTINA</t>
  </si>
  <si>
    <t>MONDO OFFICE SRL</t>
  </si>
  <si>
    <t>167</t>
  </si>
  <si>
    <t>STELCI &amp; TAVANI</t>
  </si>
  <si>
    <t>14</t>
  </si>
  <si>
    <t>KIMERA FILM SRL</t>
  </si>
  <si>
    <t>111</t>
  </si>
  <si>
    <t>112</t>
  </si>
  <si>
    <t>113</t>
  </si>
  <si>
    <t>1682109197</t>
  </si>
  <si>
    <t>RETAIL FOOD SRL</t>
  </si>
  <si>
    <t xml:space="preserve">GIOVANNI ANTELMI </t>
  </si>
  <si>
    <t>48/S</t>
  </si>
  <si>
    <t>31/FC</t>
  </si>
  <si>
    <t>NARDIS PRODUCTION SRL</t>
  </si>
  <si>
    <t>328830</t>
  </si>
  <si>
    <t>10-2016</t>
  </si>
  <si>
    <t>COOP. SOC. GET ONLUS</t>
  </si>
  <si>
    <t>CINESTAT SRL</t>
  </si>
  <si>
    <t>ENRICO MAGRELLI</t>
  </si>
  <si>
    <t>JEAN ANTOINE GILI</t>
  </si>
  <si>
    <t>SALVATORE MARRONE</t>
  </si>
  <si>
    <t>881</t>
  </si>
  <si>
    <t>11602358</t>
  </si>
  <si>
    <t>1312</t>
  </si>
  <si>
    <t>FONO VI.PI. ITALIA SPA</t>
  </si>
  <si>
    <t>V000011600624</t>
  </si>
  <si>
    <t>GSA - GRUPPO SERVIZI ASSOCIATI</t>
  </si>
  <si>
    <t>43</t>
  </si>
  <si>
    <t>PINO CHIODO CINEMA ENGINEERING</t>
  </si>
  <si>
    <t>44</t>
  </si>
  <si>
    <t>225/1</t>
  </si>
  <si>
    <t>3719</t>
  </si>
  <si>
    <t>4472</t>
  </si>
  <si>
    <t>20163</t>
  </si>
  <si>
    <t>DANNY SRL</t>
  </si>
  <si>
    <t>2611</t>
  </si>
  <si>
    <t>SIDELMED SPA</t>
  </si>
  <si>
    <t>B/3/2016</t>
  </si>
  <si>
    <t>IL CASTELLO APS</t>
  </si>
  <si>
    <t>9</t>
  </si>
  <si>
    <t>SILVESTRO FERRARA</t>
  </si>
  <si>
    <t>0101854</t>
  </si>
  <si>
    <t>AMAZON.IT</t>
  </si>
  <si>
    <t>2483564</t>
  </si>
  <si>
    <t>8638758</t>
  </si>
  <si>
    <t>1681727057</t>
  </si>
  <si>
    <t>46/100</t>
  </si>
  <si>
    <t>W/16-03-095</t>
  </si>
  <si>
    <t>4991562</t>
  </si>
  <si>
    <t>4504353</t>
  </si>
  <si>
    <t>8421120</t>
  </si>
  <si>
    <t>7686703</t>
  </si>
  <si>
    <t>4943504</t>
  </si>
  <si>
    <t>0589951</t>
  </si>
  <si>
    <t>PAC</t>
  </si>
  <si>
    <t>4357112</t>
  </si>
  <si>
    <t>15393153</t>
  </si>
  <si>
    <t>IBS.IT</t>
  </si>
  <si>
    <t>1968344</t>
  </si>
  <si>
    <t>SEMIFINAL FILM SRL</t>
  </si>
  <si>
    <t>MAMMUT FILM SRL</t>
  </si>
  <si>
    <t>614</t>
  </si>
  <si>
    <t>F.INV.IMM. SRL</t>
  </si>
  <si>
    <t>N.C. 23</t>
  </si>
  <si>
    <t>20369</t>
  </si>
  <si>
    <t>50003911</t>
  </si>
  <si>
    <t>ENEL SERVIZIO ELETTRICO</t>
  </si>
  <si>
    <t>28</t>
  </si>
  <si>
    <t>269</t>
  </si>
  <si>
    <t>PYRAMIS SRL</t>
  </si>
  <si>
    <t>8</t>
  </si>
  <si>
    <t>517</t>
  </si>
  <si>
    <t>MPLC ITALIA SRL</t>
  </si>
  <si>
    <t>20165</t>
  </si>
  <si>
    <t>57</t>
  </si>
  <si>
    <t>CINECLUB INTERNAZIONALE DISTRIBUZIONE</t>
  </si>
  <si>
    <t>24/F</t>
  </si>
  <si>
    <t>LE CLUB EGO SRL</t>
  </si>
  <si>
    <t>OWN AIR</t>
  </si>
  <si>
    <t>33</t>
  </si>
  <si>
    <t>64</t>
  </si>
  <si>
    <t>BAROCCO SRL</t>
  </si>
  <si>
    <t>819</t>
  </si>
  <si>
    <t>030</t>
  </si>
  <si>
    <t xml:space="preserve">GERRY SERVICE </t>
  </si>
  <si>
    <t>91</t>
  </si>
  <si>
    <t>FANDANGO SRL</t>
  </si>
  <si>
    <t>RI-CREANDO SNC</t>
  </si>
  <si>
    <t>32</t>
  </si>
  <si>
    <t>MIKAMA</t>
  </si>
  <si>
    <t>0680-50750039</t>
  </si>
  <si>
    <t>BETA CINEMA</t>
  </si>
  <si>
    <t>11602488</t>
  </si>
  <si>
    <t>11602489</t>
  </si>
  <si>
    <t xml:space="preserve">11601216 </t>
  </si>
  <si>
    <t>S.I.G.A. SRL</t>
  </si>
  <si>
    <t>FASTHUTTLE</t>
  </si>
  <si>
    <t>25</t>
  </si>
  <si>
    <t xml:space="preserve">SAMELE AFFISSIONI </t>
  </si>
  <si>
    <t>137</t>
  </si>
  <si>
    <t>147</t>
  </si>
  <si>
    <t>EDITRICE SALENTINA SRL</t>
  </si>
  <si>
    <t>05500088</t>
  </si>
  <si>
    <t>187</t>
  </si>
  <si>
    <t>GELMA SRL</t>
  </si>
  <si>
    <t>11600550</t>
  </si>
  <si>
    <t>VESTAS SRL</t>
  </si>
  <si>
    <t>752</t>
  </si>
  <si>
    <t>00000158</t>
  </si>
  <si>
    <t>ZODIACUS SAS</t>
  </si>
  <si>
    <t>GIANFRANCO PANNONE</t>
  </si>
  <si>
    <t>018</t>
  </si>
  <si>
    <t>ESSE INGEGNERIA SRL</t>
  </si>
  <si>
    <t>GAETANO OCCHIOFINO</t>
  </si>
  <si>
    <t>COSIMO CALAMINI</t>
  </si>
  <si>
    <t>FB SRL</t>
  </si>
  <si>
    <t>67</t>
  </si>
  <si>
    <t>95</t>
  </si>
  <si>
    <t>932</t>
  </si>
  <si>
    <t>859</t>
  </si>
  <si>
    <t>468</t>
  </si>
  <si>
    <t>337</t>
  </si>
  <si>
    <t>RAGUSA GRAFICA MODERNA SRL</t>
  </si>
  <si>
    <t>27</t>
  </si>
  <si>
    <t>STUDIO PUNTO E VIRGOLA</t>
  </si>
  <si>
    <t>650</t>
  </si>
  <si>
    <t>667</t>
  </si>
  <si>
    <t>ITALGRAFICA SUD SRL</t>
  </si>
  <si>
    <t>02</t>
  </si>
  <si>
    <t>RAIN DOGS SRL</t>
  </si>
  <si>
    <t>882</t>
  </si>
  <si>
    <t>I BAMBINI DI TRUFFAUT</t>
  </si>
  <si>
    <t>0000198</t>
  </si>
  <si>
    <t>108</t>
  </si>
  <si>
    <t>0001013</t>
  </si>
  <si>
    <t>165</t>
  </si>
  <si>
    <t>106</t>
  </si>
  <si>
    <t>123</t>
  </si>
  <si>
    <t>142</t>
  </si>
  <si>
    <t>0000154</t>
  </si>
  <si>
    <t>0000196</t>
  </si>
  <si>
    <t>0000212</t>
  </si>
  <si>
    <t>233</t>
  </si>
  <si>
    <t>1/A</t>
  </si>
  <si>
    <t>MAURIZIO DI RIENZO</t>
  </si>
  <si>
    <t>BARI CONGRESSI &amp; CULTURA SRL</t>
  </si>
  <si>
    <t>FRULEZ SRL</t>
  </si>
  <si>
    <t xml:space="preserve">109 PRESS </t>
  </si>
  <si>
    <t>D.F.B. SRL</t>
  </si>
  <si>
    <t>ASS.CULT. PUNTI COSPICUI</t>
  </si>
  <si>
    <t>CLAUDIO PALMISANO</t>
  </si>
  <si>
    <t>SILVANA SILVESTRI</t>
  </si>
  <si>
    <t>VILLA DELL'OMBRELLINO</t>
  </si>
  <si>
    <t>PIAZZA DI SPAGNA VIEW</t>
  </si>
  <si>
    <t>GIACOMO GENSINI</t>
  </si>
  <si>
    <t>G4 VIGILANZA</t>
  </si>
  <si>
    <t>NONSOLOAUDIO SAS</t>
  </si>
  <si>
    <t>PUGLIA ON</t>
  </si>
  <si>
    <t>373</t>
  </si>
  <si>
    <t>94</t>
  </si>
  <si>
    <t>11602204</t>
  </si>
  <si>
    <t>11602213</t>
  </si>
  <si>
    <t>11602243</t>
  </si>
  <si>
    <t>157</t>
  </si>
  <si>
    <t>1153</t>
  </si>
  <si>
    <t>430</t>
  </si>
  <si>
    <t>427</t>
  </si>
  <si>
    <t>69</t>
  </si>
  <si>
    <t>22</t>
  </si>
  <si>
    <t>GREEN EVENING SRL - FRULEZ</t>
  </si>
  <si>
    <t>LE ARPIE</t>
  </si>
  <si>
    <t>CINEMA GALLERIA</t>
  </si>
  <si>
    <t>CIBE SRL</t>
  </si>
  <si>
    <t>ZETEMA PORGETTO CULTURA SRL</t>
  </si>
  <si>
    <t>MAESTRALE SRL</t>
  </si>
  <si>
    <t>CAM SPA SRLS</t>
  </si>
  <si>
    <t>SIAE</t>
  </si>
  <si>
    <t>23</t>
  </si>
  <si>
    <t>ROSSI RESTAURI SRL</t>
  </si>
  <si>
    <t>AI 2 GHIOTTONI</t>
  </si>
  <si>
    <t>CORSO 81 DI GURI MONDI</t>
  </si>
  <si>
    <t xml:space="preserve">ROMANO EXHIBIT </t>
  </si>
  <si>
    <t>ANICAFLASH</t>
  </si>
  <si>
    <t>BARI MULTI ACTIVE SERVICE</t>
  </si>
  <si>
    <t>PERBACCO RISTORANTE</t>
  </si>
  <si>
    <t>POCKET BAR</t>
  </si>
  <si>
    <t>LUCA BIANCHINI</t>
  </si>
  <si>
    <t>EATALY DISTRIBUZIONE SRL</t>
  </si>
  <si>
    <t>9000047675</t>
  </si>
  <si>
    <t>9000057107</t>
  </si>
  <si>
    <t>V16-00011</t>
  </si>
  <si>
    <t>00032</t>
  </si>
  <si>
    <t>9160149181</t>
  </si>
  <si>
    <t>153/A</t>
  </si>
  <si>
    <t>246/A</t>
  </si>
  <si>
    <t>315/A</t>
  </si>
  <si>
    <t>BAGNULO PIETRO LUIGI</t>
  </si>
  <si>
    <t>GIA.VI SNC</t>
  </si>
  <si>
    <t>H3G</t>
  </si>
  <si>
    <t>UDI2016-020FEUE</t>
  </si>
  <si>
    <t>00105/04</t>
  </si>
  <si>
    <t>16-015</t>
  </si>
  <si>
    <t>000053/N3</t>
  </si>
  <si>
    <t>67/2016</t>
  </si>
  <si>
    <t>SIS2 20057</t>
  </si>
  <si>
    <t>2016-02-069</t>
  </si>
  <si>
    <t>11/1/2016/DR</t>
  </si>
  <si>
    <t>2016/59A</t>
  </si>
  <si>
    <t>2016/9000326079</t>
  </si>
  <si>
    <t>Trenitalia</t>
  </si>
  <si>
    <t>2016/9000325752</t>
  </si>
  <si>
    <t>2016/9000325866</t>
  </si>
  <si>
    <t>860/2016</t>
  </si>
  <si>
    <t>SCR103616</t>
  </si>
  <si>
    <t>20160557246</t>
  </si>
  <si>
    <t>Aruba Spa</t>
  </si>
  <si>
    <t>2015/10/2801697</t>
    <phoneticPr fontId="1" type="noConversion"/>
  </si>
  <si>
    <t>RYANAIR</t>
  </si>
  <si>
    <t>TRASPARENZE SAS</t>
  </si>
  <si>
    <t>11602437</t>
  </si>
  <si>
    <t>LA00142834</t>
  </si>
  <si>
    <t>FASTWEB SPA</t>
  </si>
  <si>
    <t>EDICOLA TRAVERSA ERNESTO</t>
  </si>
  <si>
    <t>ANDREA SEGRE</t>
  </si>
  <si>
    <t>0000197</t>
  </si>
  <si>
    <t>107</t>
  </si>
  <si>
    <t>0000157</t>
  </si>
  <si>
    <t>124</t>
  </si>
  <si>
    <t>125</t>
  </si>
  <si>
    <t>44/B</t>
  </si>
  <si>
    <t>PRO.COM SRL</t>
  </si>
  <si>
    <t>DOGRE SRL</t>
  </si>
  <si>
    <t>PUGLIA WORKING SERVICE</t>
  </si>
  <si>
    <t>1674352582</t>
  </si>
  <si>
    <t>1674603063</t>
  </si>
  <si>
    <t>1674850741</t>
  </si>
  <si>
    <t>247/A</t>
  </si>
  <si>
    <t>1080</t>
  </si>
  <si>
    <t>GAETANO PIERNO</t>
  </si>
  <si>
    <t>11602423</t>
  </si>
  <si>
    <t>25/2016</t>
  </si>
  <si>
    <t>26/2016</t>
  </si>
  <si>
    <t xml:space="preserve">MARCO SPAGNOLI </t>
  </si>
  <si>
    <t>FRANCO MONTINI</t>
  </si>
  <si>
    <t>FBI CASTING SRL</t>
  </si>
  <si>
    <t>VET SRL</t>
  </si>
  <si>
    <t>075</t>
  </si>
  <si>
    <t>S.A.P.E.L. SRL</t>
  </si>
  <si>
    <t>11R</t>
  </si>
  <si>
    <t>GIANNINI SNC</t>
  </si>
  <si>
    <t>261</t>
  </si>
  <si>
    <t>FAMICA SRL</t>
  </si>
  <si>
    <t>1259</t>
  </si>
  <si>
    <t>BIANCOFIORE RISTORANTE</t>
  </si>
  <si>
    <t>412</t>
  </si>
  <si>
    <t>452</t>
  </si>
  <si>
    <t>LA BATTIGIA</t>
  </si>
  <si>
    <t>SYSTEMAR VIAGGI SRL</t>
  </si>
  <si>
    <t>0000964</t>
  </si>
  <si>
    <t>0513</t>
  </si>
  <si>
    <t xml:space="preserve">PATHE' DISTRIBUTION </t>
  </si>
  <si>
    <t>916</t>
  </si>
  <si>
    <t>ARTI GRAFICHE FAVIA</t>
  </si>
  <si>
    <t>209</t>
  </si>
  <si>
    <t>FRUTTAMATTA SRL</t>
  </si>
  <si>
    <t>383</t>
  </si>
  <si>
    <t>MPLC Italia Srl</t>
  </si>
  <si>
    <t>17</t>
  </si>
  <si>
    <t xml:space="preserve">PUGLIA ON </t>
  </si>
  <si>
    <t>LES FILMS D'ICI</t>
  </si>
  <si>
    <t>CINETECA BOLOGNA</t>
  </si>
  <si>
    <t>00000157</t>
  </si>
  <si>
    <t>ZODIACUS</t>
  </si>
  <si>
    <t>CHIARA E. COPPOLA</t>
  </si>
  <si>
    <t>FRANCESCA ROMANA RECCHIA LUCIANI</t>
  </si>
  <si>
    <t>PIETRO MEDAGLI</t>
  </si>
  <si>
    <t>ANGELO ANTONIO CAVALLUZZI</t>
  </si>
  <si>
    <t>BO FILM SRL</t>
  </si>
  <si>
    <t>201640114</t>
  </si>
  <si>
    <t>WILD BUNCH</t>
  </si>
  <si>
    <t xml:space="preserve">055 </t>
  </si>
  <si>
    <t>BE FOR FILMS</t>
  </si>
  <si>
    <t>RINALDO CENSI</t>
  </si>
  <si>
    <t>MASSIMO TRIA</t>
  </si>
  <si>
    <t>417</t>
  </si>
  <si>
    <t>DIGITAL COPY</t>
  </si>
  <si>
    <t>CECILIA ERMINI</t>
  </si>
  <si>
    <t>31</t>
  </si>
  <si>
    <t>ACADEMY TWO SRL</t>
  </si>
  <si>
    <t>GUGLIELMINA LABATE</t>
  </si>
  <si>
    <t>00085</t>
  </si>
  <si>
    <t>MINERVA PICTURES GROUP SRL</t>
  </si>
  <si>
    <t>05</t>
  </si>
  <si>
    <t>ASS.CULT. SENTIERI SELVAGGI</t>
  </si>
  <si>
    <t>TIPOGRAFIA NICOLA SCHIRALDI</t>
  </si>
  <si>
    <t>20164</t>
  </si>
  <si>
    <t>DDLUX</t>
  </si>
  <si>
    <t>587</t>
  </si>
  <si>
    <t>13</t>
  </si>
  <si>
    <t>FRENESY FILM COMPANY SRL</t>
  </si>
  <si>
    <t>ERRATA CORRIGE</t>
  </si>
  <si>
    <t>CINEMA &amp; D-CINEMA</t>
  </si>
  <si>
    <t>GIOVANNI ANTELMI</t>
  </si>
  <si>
    <t>73</t>
  </si>
  <si>
    <t>216</t>
  </si>
  <si>
    <t>SYSTEMAR VIAGGI</t>
  </si>
  <si>
    <t>217</t>
  </si>
  <si>
    <t>243</t>
  </si>
  <si>
    <t>242</t>
  </si>
  <si>
    <t>244</t>
  </si>
  <si>
    <t>127</t>
  </si>
  <si>
    <t>128</t>
  </si>
  <si>
    <t>05500082</t>
  </si>
  <si>
    <t>05500081</t>
  </si>
  <si>
    <t>LIBRERIE FELTRINELLI SRL</t>
  </si>
  <si>
    <t>00002884</t>
  </si>
  <si>
    <t>12</t>
  </si>
  <si>
    <t>AVC SERVICE</t>
  </si>
  <si>
    <t>11</t>
  </si>
  <si>
    <t>1010</t>
  </si>
  <si>
    <t>SISMET</t>
  </si>
  <si>
    <t>1011</t>
  </si>
  <si>
    <t>69/100</t>
  </si>
  <si>
    <t>ROBERTO SILVESTRI</t>
  </si>
  <si>
    <t>138</t>
  </si>
  <si>
    <t>SAGRAF SRL</t>
  </si>
  <si>
    <t>1862</t>
  </si>
  <si>
    <t>TIZIANO SRL</t>
  </si>
  <si>
    <t>1741</t>
  </si>
  <si>
    <t>2243</t>
  </si>
  <si>
    <t>122</t>
  </si>
  <si>
    <t>86</t>
  </si>
  <si>
    <t>92</t>
  </si>
  <si>
    <t>BASS CULTURE SRL</t>
  </si>
  <si>
    <t>NEW GOLD GROUP</t>
  </si>
  <si>
    <t>18</t>
  </si>
  <si>
    <t>LARA MAROCCINI</t>
  </si>
  <si>
    <t>15</t>
  </si>
  <si>
    <t>EUROKOLOR SRL</t>
  </si>
  <si>
    <t>GIANCARLO VISITILLI</t>
  </si>
  <si>
    <t>PAOLO PISANELLI</t>
  </si>
  <si>
    <t>ANGELA BIANCA SAPONARI</t>
  </si>
  <si>
    <t>MATTEO MARELLI</t>
  </si>
  <si>
    <t>DIEGO DE SILVA</t>
  </si>
  <si>
    <t>ROBERTO TURIGLIATTO</t>
  </si>
  <si>
    <t>FRANCESCO PETRETTI</t>
  </si>
  <si>
    <t>00287</t>
  </si>
  <si>
    <t>FIRST SECURITY SRL</t>
  </si>
  <si>
    <t>ZOMIA CINEMA</t>
  </si>
  <si>
    <t>MANUELA CAVALLARI</t>
  </si>
  <si>
    <t>MASSERIA DEI MONELLI</t>
  </si>
  <si>
    <t>01</t>
  </si>
  <si>
    <t>DITTA TOMMASO DE LENA</t>
  </si>
  <si>
    <t>004</t>
  </si>
  <si>
    <t>THE HUB BARI SRL</t>
  </si>
  <si>
    <t>1859795</t>
  </si>
  <si>
    <t>FACEBOOK</t>
  </si>
  <si>
    <t>1862394</t>
  </si>
  <si>
    <t>1847747</t>
  </si>
  <si>
    <t>MATTEO GHERARDINI</t>
  </si>
  <si>
    <t>151</t>
  </si>
  <si>
    <t>193</t>
  </si>
  <si>
    <t>210</t>
  </si>
  <si>
    <t>103</t>
  </si>
  <si>
    <t>83</t>
  </si>
  <si>
    <t>282</t>
  </si>
  <si>
    <t>267</t>
  </si>
  <si>
    <t>284</t>
  </si>
  <si>
    <t>166</t>
  </si>
  <si>
    <t>311</t>
  </si>
  <si>
    <t>DMB ITALIA SRL</t>
  </si>
  <si>
    <t>370</t>
  </si>
  <si>
    <t>CLAUDIO DOMINI</t>
  </si>
  <si>
    <t>CECILIA MANGINI</t>
  </si>
  <si>
    <t>38/B</t>
  </si>
  <si>
    <t>ED201640023</t>
  </si>
  <si>
    <t>146177</t>
  </si>
  <si>
    <t>Elle Driver</t>
  </si>
  <si>
    <t>045</t>
  </si>
  <si>
    <t>LuxBox</t>
  </si>
  <si>
    <t>34</t>
  </si>
  <si>
    <t>160062</t>
  </si>
  <si>
    <t>Alfama Films</t>
  </si>
  <si>
    <t>005</t>
  </si>
  <si>
    <t>Kadr Studio Filmowe</t>
  </si>
  <si>
    <t>00059</t>
  </si>
  <si>
    <t>80</t>
  </si>
  <si>
    <t>81</t>
  </si>
  <si>
    <t>76</t>
  </si>
  <si>
    <t>140</t>
  </si>
  <si>
    <t>0000146</t>
  </si>
  <si>
    <t>0000147</t>
  </si>
  <si>
    <t>1/21032016</t>
  </si>
  <si>
    <t xml:space="preserve">Premium Drive </t>
  </si>
  <si>
    <t>136</t>
  </si>
  <si>
    <t>00005</t>
  </si>
  <si>
    <t>CRF</t>
  </si>
  <si>
    <t>160149</t>
  </si>
  <si>
    <t>Fortissimo Films</t>
  </si>
  <si>
    <t>146178</t>
  </si>
  <si>
    <t>29</t>
  </si>
  <si>
    <t>HSH INFORMATICA</t>
  </si>
  <si>
    <t>48</t>
  </si>
  <si>
    <t>6</t>
  </si>
  <si>
    <t>VOX CITRO RODOLFO</t>
  </si>
  <si>
    <t>154A</t>
  </si>
  <si>
    <t>BAGNULO PIETRO</t>
  </si>
  <si>
    <t>60</t>
  </si>
  <si>
    <t>11601065</t>
  </si>
  <si>
    <t>359</t>
  </si>
  <si>
    <t>174</t>
  </si>
  <si>
    <t>183</t>
  </si>
  <si>
    <t>350</t>
  </si>
  <si>
    <t>03</t>
  </si>
  <si>
    <t>00071773</t>
  </si>
  <si>
    <t>O150069</t>
  </si>
  <si>
    <t>MARCO SPAGNOLI</t>
  </si>
  <si>
    <t>DEVELOPING.IT</t>
  </si>
  <si>
    <t>SAGRAF</t>
  </si>
  <si>
    <t>VILLA DELL' OMBRELLINO</t>
  </si>
  <si>
    <t>NEXT OPERA</t>
  </si>
  <si>
    <t>EATALY DISTRIBUZIONE</t>
  </si>
  <si>
    <t>WIDE</t>
  </si>
  <si>
    <t>GIAMPAOLO RISTORAZIONE</t>
  </si>
  <si>
    <t>LUCKY RED</t>
  </si>
  <si>
    <t>PROTAGONIST</t>
  </si>
  <si>
    <t>OLMO AMATO</t>
  </si>
  <si>
    <t>FASTWEB</t>
  </si>
  <si>
    <t>VALERIA CORVINO</t>
  </si>
  <si>
    <t>EUROPACORP</t>
  </si>
  <si>
    <t>42419</t>
  </si>
  <si>
    <t>42420</t>
  </si>
  <si>
    <t>42485</t>
  </si>
  <si>
    <t>360</t>
  </si>
  <si>
    <t>AON</t>
  </si>
  <si>
    <t>GS SRL</t>
  </si>
  <si>
    <t>50</t>
  </si>
  <si>
    <t>0000085</t>
  </si>
  <si>
    <t>45</t>
  </si>
  <si>
    <t>05500043</t>
  </si>
  <si>
    <t>1600000054</t>
  </si>
  <si>
    <t>354</t>
  </si>
  <si>
    <t>355</t>
  </si>
  <si>
    <t>000202</t>
  </si>
  <si>
    <t>5059095</t>
  </si>
  <si>
    <t>HSH Informatica</t>
  </si>
  <si>
    <t>Mondoffice Srl</t>
  </si>
  <si>
    <t>Tiche Italia Srl</t>
  </si>
  <si>
    <t>La Feltrinelli</t>
  </si>
  <si>
    <t>Associazione Culturale Uzakistan</t>
  </si>
  <si>
    <t>Paolo Pisanelli</t>
  </si>
  <si>
    <t>Puglia On</t>
  </si>
  <si>
    <t>Istituto Luce Cinecittà</t>
  </si>
  <si>
    <t>Digital Copy</t>
  </si>
  <si>
    <t>Luca Pacilio</t>
  </si>
  <si>
    <t>So.Me.D. Spa</t>
  </si>
  <si>
    <t>21</t>
  </si>
  <si>
    <t>I Wonder Srl</t>
  </si>
  <si>
    <t>188</t>
  </si>
  <si>
    <t>C.P.S. Srlu</t>
  </si>
  <si>
    <t>Malgorzata Furdal</t>
  </si>
  <si>
    <t>100</t>
  </si>
  <si>
    <t>Grafica e Stampa</t>
  </si>
  <si>
    <t>PepeGraphic</t>
  </si>
  <si>
    <t>Michele Sardone</t>
  </si>
  <si>
    <t>201600366</t>
  </si>
  <si>
    <t>Citynews</t>
  </si>
  <si>
    <t>200</t>
  </si>
  <si>
    <t>De Magis Srl</t>
  </si>
  <si>
    <t>55</t>
  </si>
  <si>
    <t>66</t>
  </si>
  <si>
    <t>Maestrale Srl</t>
  </si>
  <si>
    <t>49</t>
  </si>
  <si>
    <t>61</t>
  </si>
  <si>
    <t>Bass Culture Srl</t>
  </si>
  <si>
    <t>Sagraf Srl</t>
  </si>
  <si>
    <t>7</t>
  </si>
  <si>
    <t>TV Co. Srl</t>
  </si>
  <si>
    <t>G. Pierno</t>
  </si>
  <si>
    <t>29/03/16</t>
  </si>
  <si>
    <t>30/03/16</t>
  </si>
  <si>
    <t>31/03/16</t>
  </si>
  <si>
    <t>1811914</t>
  </si>
  <si>
    <t>Facebook</t>
  </si>
  <si>
    <t>1789155</t>
  </si>
  <si>
    <t>1753731</t>
  </si>
  <si>
    <t>Comune di Bari</t>
  </si>
  <si>
    <t>04</t>
  </si>
  <si>
    <t>160000091</t>
  </si>
  <si>
    <t>ISTITUTO LUCE CINECITTA'</t>
  </si>
  <si>
    <t>3</t>
  </si>
  <si>
    <t>BOLERO FILM SRL</t>
  </si>
  <si>
    <t>00002647</t>
  </si>
  <si>
    <t>MEDITERRANEA SPA</t>
  </si>
  <si>
    <t xml:space="preserve">121 </t>
  </si>
  <si>
    <t>GRAFICHE D'ESTE SRL</t>
  </si>
  <si>
    <t>60553</t>
  </si>
  <si>
    <t>RTI MEDIASET</t>
  </si>
  <si>
    <t>130</t>
  </si>
  <si>
    <t>C.P.S. SRLU</t>
  </si>
  <si>
    <t>56</t>
  </si>
  <si>
    <t>N.A.V. SRL</t>
  </si>
  <si>
    <t>385</t>
  </si>
  <si>
    <t>PUBBLICITA' E STAMPA</t>
  </si>
  <si>
    <t>534</t>
  </si>
  <si>
    <t>1115040420</t>
    <phoneticPr fontId="1" type="noConversion"/>
  </si>
  <si>
    <t>TA Congressi &amp; Servizi di A. Merenda</t>
    <phoneticPr fontId="1" type="noConversion"/>
  </si>
  <si>
    <t>Ente Autonomo Fiera del Levante</t>
    <phoneticPr fontId="1" type="noConversion"/>
  </si>
  <si>
    <t>Associazione Archivio Italiano Paesaggi Sonori</t>
    <phoneticPr fontId="1" type="noConversion"/>
  </si>
  <si>
    <t>296</t>
    <phoneticPr fontId="1" type="noConversion"/>
  </si>
  <si>
    <t>B-Side Communication Srl</t>
    <phoneticPr fontId="1" type="noConversion"/>
  </si>
  <si>
    <t>OH/115</t>
    <phoneticPr fontId="1" type="noConversion"/>
  </si>
  <si>
    <t>Masseria Protomastro di Antonio e Maria Carla Torelli Srl</t>
    <phoneticPr fontId="1" type="noConversion"/>
  </si>
  <si>
    <t>05/2015</t>
    <phoneticPr fontId="1" type="noConversion"/>
  </si>
  <si>
    <t>185</t>
    <phoneticPr fontId="1" type="noConversion"/>
  </si>
  <si>
    <t>HSH Informatica &amp; Cultura Srl</t>
    <phoneticPr fontId="1" type="noConversion"/>
  </si>
  <si>
    <t>Stefanelli Nicola</t>
    <phoneticPr fontId="1" type="noConversion"/>
  </si>
  <si>
    <t>015/2015</t>
    <phoneticPr fontId="1" type="noConversion"/>
  </si>
  <si>
    <t>016/2015</t>
    <phoneticPr fontId="1" type="noConversion"/>
  </si>
  <si>
    <t>Associazione Italiana Biblioteche</t>
    <phoneticPr fontId="1" type="noConversion"/>
  </si>
  <si>
    <t>644/2015</t>
    <phoneticPr fontId="1" type="noConversion"/>
  </si>
  <si>
    <t>643/2015</t>
    <phoneticPr fontId="1" type="noConversion"/>
  </si>
  <si>
    <t>A.P.S. Advertising Srl</t>
    <phoneticPr fontId="1" type="noConversion"/>
  </si>
  <si>
    <t>128/15</t>
    <phoneticPr fontId="1" type="noConversion"/>
  </si>
  <si>
    <t>20/15</t>
    <phoneticPr fontId="1" type="noConversion"/>
  </si>
  <si>
    <t>X Promotion Srl</t>
    <phoneticPr fontId="1" type="noConversion"/>
  </si>
  <si>
    <t>Developing.it Srl</t>
    <phoneticPr fontId="1" type="noConversion"/>
  </si>
  <si>
    <t>15-208</t>
    <phoneticPr fontId="1" type="noConversion"/>
  </si>
  <si>
    <t>15-207</t>
    <phoneticPr fontId="1" type="noConversion"/>
  </si>
  <si>
    <t>RIC 1</t>
    <phoneticPr fontId="1" type="noConversion"/>
  </si>
  <si>
    <t>Foschini Costantino</t>
    <phoneticPr fontId="1" type="noConversion"/>
  </si>
  <si>
    <t>9160089790</t>
  </si>
  <si>
    <t>S.I.A.E.</t>
  </si>
  <si>
    <t>Sismet</t>
  </si>
  <si>
    <t>First Security</t>
  </si>
  <si>
    <t>Bagnulo Pietro Luigi</t>
  </si>
  <si>
    <t>11/16</t>
  </si>
  <si>
    <t>1/3261</t>
  </si>
  <si>
    <t>402/04</t>
  </si>
  <si>
    <t>deposito cauzionale</t>
  </si>
  <si>
    <t>879/A</t>
  </si>
  <si>
    <t>Dogre Srl</t>
  </si>
  <si>
    <t>diritti affissione</t>
  </si>
  <si>
    <t>Jerzy Skolimowski</t>
  </si>
  <si>
    <t>Systemar Viaggi srl</t>
  </si>
  <si>
    <t>Schedule 2 Ltd</t>
  </si>
  <si>
    <t>LA000353937</t>
  </si>
  <si>
    <t>Fastweb</t>
  </si>
  <si>
    <t>668</t>
  </si>
  <si>
    <t>Climax di Moccia Floriana</t>
  </si>
  <si>
    <t>1</t>
  </si>
  <si>
    <t>Ernesto Traversa Edicola</t>
  </si>
  <si>
    <t>615</t>
  </si>
  <si>
    <t>CM Costruzioni e Manutenzioni Srl</t>
  </si>
  <si>
    <t>145746</t>
  </si>
  <si>
    <t>Tamasa Distribution</t>
  </si>
  <si>
    <t>Just Wanted Srl</t>
  </si>
  <si>
    <t>Minerva Pictures Group Srl</t>
  </si>
  <si>
    <t xml:space="preserve">Urban Distribution </t>
  </si>
  <si>
    <t>1602016</t>
  </si>
  <si>
    <t xml:space="preserve">BAC Film Distribution </t>
  </si>
  <si>
    <t>Officine UBU</t>
  </si>
  <si>
    <t>710</t>
  </si>
  <si>
    <t>Splendor Srl</t>
  </si>
  <si>
    <t>29/16</t>
  </si>
  <si>
    <t>Fandango Srl</t>
  </si>
  <si>
    <t>First Security Srl</t>
  </si>
  <si>
    <t>4</t>
  </si>
  <si>
    <t>Silvestro Ferrara</t>
  </si>
  <si>
    <t>2</t>
  </si>
  <si>
    <t>Edicola Ernesto Traversa</t>
  </si>
  <si>
    <t>259</t>
  </si>
  <si>
    <t>La Pulisan Srl</t>
  </si>
  <si>
    <t>The Festival Agency</t>
  </si>
  <si>
    <t>Park Circus</t>
  </si>
  <si>
    <t>Città Metropolitana Bari</t>
  </si>
  <si>
    <t>Oneri Istruttori</t>
  </si>
  <si>
    <t>ordine 7369904</t>
  </si>
  <si>
    <t>Amazon</t>
  </si>
  <si>
    <t>ordine 8374705</t>
  </si>
  <si>
    <t>ordine 5918702</t>
  </si>
  <si>
    <t>Panta Rei Srl</t>
  </si>
  <si>
    <t>COMANDO PROVINCIALE VIGILI DEL FUOCO DI BARI</t>
  </si>
  <si>
    <t>5</t>
  </si>
  <si>
    <t>G. PIERNO</t>
  </si>
  <si>
    <t>10</t>
  </si>
  <si>
    <t>Centrone Group Srl</t>
    <phoneticPr fontId="1" type="noConversion"/>
  </si>
  <si>
    <t>Facchini Andrea</t>
    <phoneticPr fontId="1" type="noConversion"/>
  </si>
  <si>
    <t>RIC 1</t>
    <phoneticPr fontId="1" type="noConversion"/>
  </si>
  <si>
    <t>81</t>
    <phoneticPr fontId="1" type="noConversion"/>
  </si>
  <si>
    <t>Ruggiero Pierno</t>
    <phoneticPr fontId="1" type="noConversion"/>
  </si>
  <si>
    <t>Prot. 13246</t>
    <phoneticPr fontId="1" type="noConversion"/>
  </si>
  <si>
    <t>407</t>
    <phoneticPr fontId="1" type="noConversion"/>
  </si>
  <si>
    <t>Sagraf Srl</t>
    <phoneticPr fontId="1" type="noConversion"/>
  </si>
  <si>
    <t>363</t>
    <phoneticPr fontId="1" type="noConversion"/>
  </si>
  <si>
    <t>02/2015</t>
    <phoneticPr fontId="1" type="noConversion"/>
  </si>
  <si>
    <t>Associazione CinEthic</t>
    <phoneticPr fontId="1" type="noConversion"/>
  </si>
  <si>
    <t>Studio Nobile e Scarafoni Ufficio Stampa Associato</t>
    <phoneticPr fontId="1" type="noConversion"/>
  </si>
  <si>
    <t>VIN.SA. Snc</t>
    <phoneticPr fontId="1" type="noConversion"/>
  </si>
  <si>
    <t>29</t>
    <phoneticPr fontId="1" type="noConversion"/>
  </si>
  <si>
    <t>27/2015</t>
    <phoneticPr fontId="1" type="noConversion"/>
  </si>
  <si>
    <t xml:space="preserve">MA. PI. Srl </t>
    <phoneticPr fontId="1" type="noConversion"/>
  </si>
  <si>
    <t>HSH Informatica &amp; Cultura Srl</t>
    <phoneticPr fontId="1" type="noConversion"/>
  </si>
  <si>
    <t>Città Metropolitana di Bari</t>
    <phoneticPr fontId="1" type="noConversion"/>
  </si>
  <si>
    <t>04/2015</t>
    <phoneticPr fontId="1" type="noConversion"/>
  </si>
  <si>
    <t>Associazione TDF Mediterranea</t>
    <phoneticPr fontId="1" type="noConversion"/>
  </si>
  <si>
    <t>Associazione Culturale Mo'l'estate</t>
    <phoneticPr fontId="1" type="noConversion"/>
  </si>
  <si>
    <t>2</t>
    <phoneticPr fontId="1" type="noConversion"/>
  </si>
  <si>
    <t>11-8 Records Sas</t>
    <phoneticPr fontId="1" type="noConversion"/>
  </si>
  <si>
    <t>30</t>
    <phoneticPr fontId="1" type="noConversion"/>
  </si>
  <si>
    <t>We Build Comminication Srl</t>
    <phoneticPr fontId="1" type="noConversion"/>
  </si>
  <si>
    <t>A.P.S. Advertising Srl</t>
    <phoneticPr fontId="1" type="noConversion"/>
  </si>
  <si>
    <t>91/15</t>
    <phoneticPr fontId="1" type="noConversion"/>
  </si>
  <si>
    <t>L'Eco della Stampa Spa</t>
    <phoneticPr fontId="1" type="noConversion"/>
  </si>
  <si>
    <t>HSH Informatica &amp; Cultura Srl</t>
    <phoneticPr fontId="1" type="noConversion"/>
  </si>
  <si>
    <t>Clio Spa</t>
    <phoneticPr fontId="1" type="noConversion"/>
  </si>
  <si>
    <t>EC324</t>
    <phoneticPr fontId="1" type="noConversion"/>
  </si>
  <si>
    <t>Systemar Viaggi Srl</t>
    <phoneticPr fontId="1" type="noConversion"/>
  </si>
  <si>
    <t>674</t>
    <phoneticPr fontId="1" type="noConversion"/>
  </si>
  <si>
    <t>233</t>
    <phoneticPr fontId="1" type="noConversion"/>
  </si>
  <si>
    <t>672</t>
    <phoneticPr fontId="1" type="noConversion"/>
  </si>
  <si>
    <t>239</t>
    <phoneticPr fontId="1" type="noConversion"/>
  </si>
  <si>
    <t>839</t>
    <phoneticPr fontId="1" type="noConversion"/>
  </si>
  <si>
    <t>35/15</t>
    <phoneticPr fontId="1" type="noConversion"/>
  </si>
  <si>
    <t>Asterisco Media Scarl</t>
    <phoneticPr fontId="1" type="noConversion"/>
  </si>
  <si>
    <t>Saito Mauro</t>
    <phoneticPr fontId="1" type="noConversion"/>
  </si>
  <si>
    <t>G.A.M. Srl</t>
    <phoneticPr fontId="1" type="noConversion"/>
  </si>
  <si>
    <t>ProPugliaPhoto Srls</t>
    <phoneticPr fontId="1" type="noConversion"/>
  </si>
  <si>
    <t>0062015</t>
    <phoneticPr fontId="1" type="noConversion"/>
  </si>
  <si>
    <t>820</t>
    <phoneticPr fontId="1" type="noConversion"/>
  </si>
  <si>
    <t>B-Side Communication Srl</t>
    <phoneticPr fontId="1" type="noConversion"/>
  </si>
  <si>
    <t>LXS 0555</t>
    <phoneticPr fontId="1" type="noConversion"/>
  </si>
  <si>
    <t>Lux</t>
    <phoneticPr fontId="1" type="noConversion"/>
  </si>
  <si>
    <t>EC 473</t>
    <phoneticPr fontId="1" type="noConversion"/>
  </si>
  <si>
    <t>49</t>
    <phoneticPr fontId="1" type="noConversion"/>
  </si>
  <si>
    <t>Pierno Riccardo</t>
    <phoneticPr fontId="1" type="noConversion"/>
  </si>
  <si>
    <t>G.A.M. Srl</t>
    <phoneticPr fontId="1" type="noConversion"/>
  </si>
  <si>
    <t>FVI15-000465</t>
    <phoneticPr fontId="1" type="noConversion"/>
  </si>
  <si>
    <t>Città di Otranto - O.F.F. F 2015</t>
    <phoneticPr fontId="1" type="noConversion"/>
  </si>
  <si>
    <t>N.A.V.</t>
    <phoneticPr fontId="1" type="noConversion"/>
  </si>
  <si>
    <t>Associazione Distretto Puglia Creativa</t>
    <phoneticPr fontId="1" type="noConversion"/>
  </si>
  <si>
    <t>5/2015</t>
    <phoneticPr fontId="1" type="noConversion"/>
  </si>
  <si>
    <t>Opposite Srl</t>
    <phoneticPr fontId="1" type="noConversion"/>
  </si>
  <si>
    <t>23/2015</t>
    <phoneticPr fontId="1" type="noConversion"/>
  </si>
  <si>
    <t>120/2015</t>
    <phoneticPr fontId="1" type="noConversion"/>
  </si>
  <si>
    <t>Puglia On Srl</t>
    <phoneticPr fontId="1" type="noConversion"/>
  </si>
  <si>
    <t>Homework Edizioni Srl</t>
    <phoneticPr fontId="1" type="noConversion"/>
  </si>
  <si>
    <t>69</t>
    <phoneticPr fontId="1" type="noConversion"/>
  </si>
  <si>
    <t>31</t>
    <phoneticPr fontId="1" type="noConversion"/>
  </si>
  <si>
    <t>HSH Informatica &amp; Cultura Srl</t>
    <phoneticPr fontId="1" type="noConversion"/>
  </si>
  <si>
    <t>Cineteca di Bologna</t>
    <phoneticPr fontId="1" type="noConversion"/>
  </si>
  <si>
    <t>1064</t>
    <phoneticPr fontId="1" type="noConversion"/>
  </si>
  <si>
    <t>29/2015</t>
    <phoneticPr fontId="1" type="noConversion"/>
  </si>
  <si>
    <t>Persichella Sabino</t>
    <phoneticPr fontId="1" type="noConversion"/>
  </si>
  <si>
    <t>57/2015</t>
    <phoneticPr fontId="1" type="noConversion"/>
  </si>
  <si>
    <t>11_2015</t>
    <phoneticPr fontId="1" type="noConversion"/>
  </si>
  <si>
    <t>Associazione Documentaristi Italiani</t>
    <phoneticPr fontId="1" type="noConversion"/>
  </si>
  <si>
    <t>Spazio Eventi Srl</t>
    <phoneticPr fontId="1" type="noConversion"/>
  </si>
  <si>
    <t>105</t>
    <phoneticPr fontId="1" type="noConversion"/>
  </si>
  <si>
    <t>23</t>
    <phoneticPr fontId="1" type="noConversion"/>
  </si>
  <si>
    <t>24</t>
    <phoneticPr fontId="1" type="noConversion"/>
  </si>
  <si>
    <t>060</t>
    <phoneticPr fontId="1" type="noConversion"/>
  </si>
  <si>
    <t>Olivud Srl</t>
    <phoneticPr fontId="1" type="noConversion"/>
  </si>
  <si>
    <t>Associazione MUUD</t>
    <phoneticPr fontId="1" type="noConversion"/>
  </si>
  <si>
    <t>08/2015</t>
    <phoneticPr fontId="1" type="noConversion"/>
  </si>
  <si>
    <t>Universal Music Publishing Ricordi Srl</t>
    <phoneticPr fontId="1" type="noConversion"/>
  </si>
  <si>
    <t>AT Security Srl</t>
    <phoneticPr fontId="1" type="noConversion"/>
  </si>
  <si>
    <t>00824/04</t>
    <phoneticPr fontId="1" type="noConversion"/>
  </si>
  <si>
    <t>Fil Rouge Media SAS di Andrea Cirla &amp; C.</t>
    <phoneticPr fontId="1" type="noConversion"/>
  </si>
  <si>
    <t>11</t>
    <phoneticPr fontId="1" type="noConversion"/>
  </si>
  <si>
    <t>ON FILM</t>
    <phoneticPr fontId="1" type="noConversion"/>
  </si>
  <si>
    <t>Lucky Red Srl</t>
    <phoneticPr fontId="1" type="noConversion"/>
  </si>
  <si>
    <t>691/2015/BA1</t>
    <phoneticPr fontId="1" type="noConversion"/>
  </si>
  <si>
    <t>694/2015/BA1</t>
    <phoneticPr fontId="1" type="noConversion"/>
  </si>
  <si>
    <t>690/2015/BA1</t>
    <phoneticPr fontId="1" type="noConversion"/>
  </si>
  <si>
    <t>695/2015/BA1</t>
    <phoneticPr fontId="1" type="noConversion"/>
  </si>
  <si>
    <t>689/2015/BA1</t>
    <phoneticPr fontId="1" type="noConversion"/>
  </si>
  <si>
    <t>LFF Media SARL</t>
    <phoneticPr fontId="1" type="noConversion"/>
  </si>
  <si>
    <t>F151101529</t>
    <phoneticPr fontId="1" type="noConversion"/>
  </si>
  <si>
    <t>3/2015</t>
    <phoneticPr fontId="1" type="noConversion"/>
  </si>
  <si>
    <t>350</t>
    <phoneticPr fontId="1" type="noConversion"/>
  </si>
  <si>
    <t>Kube Studios Slpk</t>
    <phoneticPr fontId="1" type="noConversion"/>
  </si>
  <si>
    <t>Lissus Media</t>
    <phoneticPr fontId="1" type="noConversion"/>
  </si>
  <si>
    <t>2002</t>
    <phoneticPr fontId="1" type="noConversion"/>
  </si>
  <si>
    <t>Associazione Culturale Arteteca</t>
    <phoneticPr fontId="1" type="noConversion"/>
  </si>
  <si>
    <t>Olivud Srl</t>
    <phoneticPr fontId="1" type="noConversion"/>
  </si>
  <si>
    <t>Associazione Culturale Ondocks</t>
    <phoneticPr fontId="1" type="noConversion"/>
  </si>
  <si>
    <t>RIC 1</t>
    <phoneticPr fontId="1" type="noConversion"/>
  </si>
  <si>
    <t>Piazza di Spagna View Srl</t>
    <phoneticPr fontId="1" type="noConversion"/>
  </si>
  <si>
    <t>Fondazione Ente dello Spettacolo</t>
    <phoneticPr fontId="1" type="noConversion"/>
  </si>
  <si>
    <t>926/A</t>
    <phoneticPr fontId="1" type="noConversion"/>
  </si>
  <si>
    <t>Tre Cinque Tre Srl</t>
    <phoneticPr fontId="1" type="noConversion"/>
  </si>
  <si>
    <t>Digital Studio &amp; DVD Srl</t>
    <phoneticPr fontId="1" type="noConversion"/>
  </si>
  <si>
    <t>244/2015</t>
    <phoneticPr fontId="1" type="noConversion"/>
  </si>
  <si>
    <t>863</t>
    <phoneticPr fontId="1" type="noConversion"/>
  </si>
  <si>
    <t>Systemar Viaggi Srl</t>
    <phoneticPr fontId="1" type="noConversion"/>
  </si>
  <si>
    <t>C&amp;C Consulting Srl</t>
    <phoneticPr fontId="1" type="noConversion"/>
  </si>
  <si>
    <t>10196/BA</t>
    <phoneticPr fontId="1" type="noConversion"/>
  </si>
  <si>
    <t>4559</t>
    <phoneticPr fontId="1" type="noConversion"/>
  </si>
  <si>
    <t>Visibilia Srl</t>
    <phoneticPr fontId="1" type="noConversion"/>
  </si>
  <si>
    <t>4171</t>
    <phoneticPr fontId="1" type="noConversion"/>
  </si>
  <si>
    <t>673</t>
    <phoneticPr fontId="1" type="noConversion"/>
  </si>
  <si>
    <t>Systemar Viaggi Srl</t>
    <phoneticPr fontId="1" type="noConversion"/>
  </si>
  <si>
    <t>EC 373</t>
    <phoneticPr fontId="1" type="noConversion"/>
  </si>
  <si>
    <t>249</t>
    <phoneticPr fontId="1" type="noConversion"/>
  </si>
  <si>
    <t>Poste Italiane Spa</t>
    <phoneticPr fontId="1" type="noConversion"/>
  </si>
  <si>
    <t>Faro Srl</t>
    <phoneticPr fontId="1" type="noConversion"/>
  </si>
  <si>
    <t>Terminal Video Italia Srl</t>
    <phoneticPr fontId="1" type="noConversion"/>
  </si>
  <si>
    <t>Edil Sasso &amp; C. Srl</t>
    <phoneticPr fontId="1" type="noConversion"/>
  </si>
  <si>
    <t>Stampa Sud Spa</t>
    <phoneticPr fontId="1" type="noConversion"/>
  </si>
  <si>
    <t>548</t>
    <phoneticPr fontId="1" type="noConversion"/>
  </si>
  <si>
    <t>11</t>
    <phoneticPr fontId="1" type="noConversion"/>
  </si>
  <si>
    <t>201501749</t>
    <phoneticPr fontId="1" type="noConversion"/>
  </si>
  <si>
    <t>Eco Team Srl</t>
    <phoneticPr fontId="1" type="noConversion"/>
  </si>
  <si>
    <t>4001/01</t>
    <phoneticPr fontId="1" type="noConversion"/>
  </si>
  <si>
    <t>4000/01</t>
    <phoneticPr fontId="1" type="noConversion"/>
  </si>
  <si>
    <t>HD Media Srl</t>
    <phoneticPr fontId="1" type="noConversion"/>
  </si>
  <si>
    <t>05/2015</t>
    <phoneticPr fontId="1" type="noConversion"/>
  </si>
  <si>
    <t>Studio Nobile e Scarafoni Ufficio Stampa Associato</t>
    <phoneticPr fontId="1" type="noConversion"/>
  </si>
  <si>
    <t>Bagnulo Pietro Luigi</t>
    <phoneticPr fontId="1" type="noConversion"/>
  </si>
  <si>
    <t>NOTA 8756</t>
    <phoneticPr fontId="1" type="noConversion"/>
  </si>
  <si>
    <t>Rossi Restauri Srl</t>
    <phoneticPr fontId="1" type="noConversion"/>
  </si>
  <si>
    <t>Ente Autonomo Fiera del Levante</t>
    <phoneticPr fontId="1" type="noConversion"/>
  </si>
  <si>
    <t>1933</t>
    <phoneticPr fontId="1" type="noConversion"/>
  </si>
  <si>
    <t>FVI15-000583</t>
    <phoneticPr fontId="1" type="noConversion"/>
  </si>
  <si>
    <t>JVA di Josif Vezzoli</t>
    <phoneticPr fontId="1" type="noConversion"/>
  </si>
  <si>
    <t>03</t>
    <phoneticPr fontId="1" type="noConversion"/>
  </si>
  <si>
    <t>05</t>
    <phoneticPr fontId="1" type="noConversion"/>
  </si>
  <si>
    <t>Scriba di Cuscito Nicola</t>
    <phoneticPr fontId="1" type="noConversion"/>
  </si>
  <si>
    <t>Tecnica City Srl</t>
    <phoneticPr fontId="1" type="noConversion"/>
  </si>
  <si>
    <t>847</t>
    <phoneticPr fontId="1" type="noConversion"/>
  </si>
  <si>
    <t>257</t>
    <phoneticPr fontId="1" type="noConversion"/>
  </si>
  <si>
    <t>Systemar Viaggi Srl</t>
    <phoneticPr fontId="1" type="noConversion"/>
  </si>
  <si>
    <t>E.D.G. Srl</t>
    <phoneticPr fontId="1" type="noConversion"/>
  </si>
  <si>
    <t>4/2015</t>
    <phoneticPr fontId="1" type="noConversion"/>
  </si>
  <si>
    <t>3/2015</t>
    <phoneticPr fontId="1" type="noConversion"/>
  </si>
  <si>
    <t>Antelmi Giovanni</t>
    <phoneticPr fontId="1" type="noConversion"/>
  </si>
  <si>
    <t>3</t>
    <phoneticPr fontId="1" type="noConversion"/>
  </si>
  <si>
    <t>Punti Cospicui Associazione Culturale</t>
    <phoneticPr fontId="1" type="noConversion"/>
  </si>
  <si>
    <t>Puglia On Srl</t>
    <phoneticPr fontId="1" type="noConversion"/>
  </si>
  <si>
    <t>138/2015</t>
    <phoneticPr fontId="1" type="noConversion"/>
  </si>
  <si>
    <t>605</t>
    <phoneticPr fontId="1" type="noConversion"/>
  </si>
  <si>
    <t>Pasticceria Floro di M. Floro &amp; C. Sas</t>
    <phoneticPr fontId="1" type="noConversion"/>
  </si>
  <si>
    <t>Perbacco di Schino Giuseppe</t>
    <phoneticPr fontId="1" type="noConversion"/>
  </si>
  <si>
    <t>1019/15</t>
    <phoneticPr fontId="1" type="noConversion"/>
  </si>
  <si>
    <t>0066-2015</t>
    <phoneticPr fontId="1" type="noConversion"/>
  </si>
  <si>
    <t>Ai 2 ghiottoni di Marinelli Rosa</t>
    <phoneticPr fontId="1" type="noConversion"/>
  </si>
  <si>
    <t>Piccolo Ristoro di G. Illuzzi</t>
    <phoneticPr fontId="1" type="noConversion"/>
  </si>
  <si>
    <t>100</t>
    <phoneticPr fontId="1" type="noConversion"/>
  </si>
  <si>
    <t>251</t>
    <phoneticPr fontId="1" type="noConversion"/>
  </si>
  <si>
    <t>Associazione Biologi Ambientalisti Pugliesi</t>
    <phoneticPr fontId="1" type="noConversion"/>
  </si>
  <si>
    <t>Stampa Sud Spa</t>
    <phoneticPr fontId="1" type="noConversion"/>
  </si>
  <si>
    <t>A06/15</t>
    <phoneticPr fontId="1" type="noConversion"/>
  </si>
  <si>
    <t>Esprit Film S.U.R.L.</t>
    <phoneticPr fontId="1" type="noConversion"/>
  </si>
  <si>
    <t>Mondoffice Srl</t>
    <phoneticPr fontId="1" type="noConversion"/>
  </si>
  <si>
    <t>5/4978731</t>
    <phoneticPr fontId="1" type="noConversion"/>
  </si>
  <si>
    <t>Enrico Magrelli</t>
    <phoneticPr fontId="1" type="noConversion"/>
  </si>
  <si>
    <t>Mediterranea Spa</t>
    <phoneticPr fontId="1" type="noConversion"/>
  </si>
  <si>
    <t>10702</t>
    <phoneticPr fontId="1" type="noConversion"/>
  </si>
  <si>
    <t>EC 245</t>
    <phoneticPr fontId="1" type="noConversion"/>
  </si>
  <si>
    <t>2990</t>
    <phoneticPr fontId="1" type="noConversion"/>
  </si>
  <si>
    <t>EC 206</t>
    <phoneticPr fontId="1" type="noConversion"/>
  </si>
  <si>
    <t>Ente Autonomo Fiera del Levante</t>
    <phoneticPr fontId="1" type="noConversion"/>
  </si>
  <si>
    <t>Associazione CinEthic</t>
    <phoneticPr fontId="1" type="noConversion"/>
  </si>
  <si>
    <t>Ente Autonomo Fiera del Levante</t>
    <phoneticPr fontId="1" type="noConversion"/>
  </si>
  <si>
    <t>H3G Spa</t>
    <phoneticPr fontId="1" type="noConversion"/>
  </si>
  <si>
    <t>Nacne Sas</t>
    <phoneticPr fontId="1" type="noConversion"/>
  </si>
  <si>
    <t>Settima Arte Srl</t>
    <phoneticPr fontId="1" type="noConversion"/>
  </si>
  <si>
    <t>516</t>
    <phoneticPr fontId="1" type="noConversion"/>
  </si>
  <si>
    <t>Costruzioni e Manutenzioni Srl</t>
    <phoneticPr fontId="1" type="noConversion"/>
  </si>
  <si>
    <t>Associazione Culturale Arteteca</t>
    <phoneticPr fontId="1" type="noConversion"/>
  </si>
  <si>
    <t>HSH Informatica &amp; Cultura Srl</t>
    <phoneticPr fontId="1" type="noConversion"/>
  </si>
  <si>
    <t>112</t>
    <phoneticPr fontId="1" type="noConversion"/>
  </si>
  <si>
    <t>22/2015</t>
    <phoneticPr fontId="1" type="noConversion"/>
  </si>
  <si>
    <t>Unione Regionale Camera di Commercio di Puglia</t>
    <phoneticPr fontId="1" type="noConversion"/>
  </si>
  <si>
    <t>564</t>
    <phoneticPr fontId="1" type="noConversion"/>
  </si>
  <si>
    <t>33/2015</t>
    <phoneticPr fontId="1" type="noConversion"/>
  </si>
  <si>
    <t>Avantaggiato Massimo</t>
    <phoneticPr fontId="1" type="noConversion"/>
  </si>
  <si>
    <t>Rossi Restauri Srl</t>
    <phoneticPr fontId="1" type="noConversion"/>
  </si>
  <si>
    <t xml:space="preserve">Città di Otranto - O.F.F. F </t>
    <phoneticPr fontId="1" type="noConversion"/>
  </si>
  <si>
    <t>Longo Antonio</t>
    <phoneticPr fontId="1" type="noConversion"/>
  </si>
  <si>
    <t>22/2015</t>
    <phoneticPr fontId="1" type="noConversion"/>
  </si>
  <si>
    <t>15_054807</t>
    <phoneticPr fontId="1" type="noConversion"/>
  </si>
  <si>
    <t>Terminal Video Italia Srl</t>
    <phoneticPr fontId="1" type="noConversion"/>
  </si>
  <si>
    <t>Never Before Italia Srl</t>
    <phoneticPr fontId="1" type="noConversion"/>
  </si>
  <si>
    <t>317/2015</t>
    <phoneticPr fontId="1" type="noConversion"/>
  </si>
  <si>
    <t>693/2015/BA1</t>
    <phoneticPr fontId="1" type="noConversion"/>
  </si>
  <si>
    <t>688/2015/BA1</t>
    <phoneticPr fontId="1" type="noConversion"/>
  </si>
  <si>
    <t>Systemar Viaggi Srl</t>
    <phoneticPr fontId="1" type="noConversion"/>
  </si>
  <si>
    <t>837</t>
    <phoneticPr fontId="1" type="noConversion"/>
  </si>
  <si>
    <t>838</t>
    <phoneticPr fontId="1" type="noConversion"/>
  </si>
  <si>
    <t>734</t>
    <phoneticPr fontId="1" type="noConversion"/>
  </si>
  <si>
    <t>178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</si>
  <si>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</si>
  <si>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</si>
  <si>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</si>
  <si>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</si>
  <si>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</si>
  <si>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17 Bis</t>
    <phoneticPr fontId="1" type="noConversion"/>
  </si>
  <si>
    <t>17 Ter</t>
    <phoneticPr fontId="1" type="noConversion"/>
  </si>
  <si>
    <t>18</t>
    <phoneticPr fontId="1" type="noConversion"/>
  </si>
  <si>
    <t>Centrone Group Srl</t>
    <phoneticPr fontId="1" type="noConversion"/>
  </si>
  <si>
    <t>1609/15</t>
    <phoneticPr fontId="1" type="noConversion"/>
  </si>
  <si>
    <t>21</t>
    <phoneticPr fontId="1" type="noConversion"/>
  </si>
  <si>
    <t>22</t>
    <phoneticPr fontId="1" type="noConversion"/>
  </si>
  <si>
    <t>VD29125</t>
    <phoneticPr fontId="1" type="noConversion"/>
  </si>
  <si>
    <t>27</t>
    <phoneticPr fontId="1" type="noConversion"/>
  </si>
  <si>
    <t>001342/NJ</t>
    <phoneticPr fontId="1" type="noConversion"/>
  </si>
  <si>
    <t>SO.ME.D Spa</t>
    <phoneticPr fontId="1" type="noConversion"/>
  </si>
  <si>
    <t>First Security Srl</t>
    <phoneticPr fontId="1" type="noConversion"/>
  </si>
  <si>
    <t>00114/04</t>
    <phoneticPr fontId="1" type="noConversion"/>
  </si>
  <si>
    <t>170</t>
    <phoneticPr fontId="1" type="noConversion"/>
  </si>
  <si>
    <t>HSH Informatica &amp; Cultura Srl</t>
    <phoneticPr fontId="1" type="noConversion"/>
  </si>
  <si>
    <t>174</t>
    <phoneticPr fontId="1" type="noConversion"/>
  </si>
  <si>
    <t>6721</t>
    <phoneticPr fontId="1" type="noConversion"/>
  </si>
  <si>
    <t>L'Eco della Stampa Spa</t>
    <phoneticPr fontId="1" type="noConversion"/>
  </si>
  <si>
    <t>6722</t>
    <phoneticPr fontId="1" type="noConversion"/>
  </si>
  <si>
    <t>34</t>
    <phoneticPr fontId="1" type="noConversion"/>
  </si>
  <si>
    <t>Svoltastorie di Patrizia Scardigno</t>
    <phoneticPr fontId="1" type="noConversion"/>
  </si>
  <si>
    <t>31/2015</t>
    <phoneticPr fontId="1" type="noConversion"/>
  </si>
  <si>
    <t>30/2015</t>
    <phoneticPr fontId="1" type="noConversion"/>
  </si>
  <si>
    <t>32/2015</t>
    <phoneticPr fontId="1" type="noConversion"/>
  </si>
  <si>
    <t>10/2015</t>
    <phoneticPr fontId="1" type="noConversion"/>
  </si>
  <si>
    <t>IN516053</t>
    <phoneticPr fontId="1" type="noConversion"/>
  </si>
  <si>
    <t>Flashbay Limited</t>
    <phoneticPr fontId="1" type="noConversion"/>
  </si>
  <si>
    <t>Ar. F.A. Tech Srl</t>
    <phoneticPr fontId="1" type="noConversion"/>
  </si>
  <si>
    <t>113/2015</t>
    <phoneticPr fontId="1" type="noConversion"/>
  </si>
  <si>
    <t>Puglia On Srl</t>
    <phoneticPr fontId="1" type="noConversion"/>
  </si>
  <si>
    <t>Hotel Parco delle Rose Sas</t>
    <phoneticPr fontId="1" type="noConversion"/>
  </si>
  <si>
    <t>393/2015</t>
    <phoneticPr fontId="1" type="noConversion"/>
  </si>
  <si>
    <t>049</t>
    <phoneticPr fontId="1" type="noConversion"/>
  </si>
  <si>
    <t>55/2015</t>
    <phoneticPr fontId="1" type="noConversion"/>
  </si>
  <si>
    <t>Zoomotion Sound&amp;Pictures Factory di N. Cipriani</t>
    <phoneticPr fontId="1" type="noConversion"/>
  </si>
  <si>
    <t>09/15</t>
    <phoneticPr fontId="1" type="noConversion"/>
  </si>
  <si>
    <t>40/2015</t>
    <phoneticPr fontId="1" type="noConversion"/>
  </si>
  <si>
    <t>Manutenzioni Srl</t>
    <phoneticPr fontId="1" type="noConversion"/>
  </si>
  <si>
    <t>41/2015</t>
    <phoneticPr fontId="1" type="noConversion"/>
  </si>
  <si>
    <t>33/2015</t>
    <phoneticPr fontId="1" type="noConversion"/>
  </si>
  <si>
    <t>Minerva Pictures Group Srl</t>
    <phoneticPr fontId="1" type="noConversion"/>
  </si>
  <si>
    <t>Park circus Limited</t>
    <phoneticPr fontId="1" type="noConversion"/>
  </si>
  <si>
    <t>Avantaggiato Massimo</t>
    <phoneticPr fontId="1" type="noConversion"/>
  </si>
  <si>
    <t>Domus Srl</t>
    <phoneticPr fontId="1" type="noConversion"/>
  </si>
  <si>
    <t>HSH Informatica &amp; Cultura Srl</t>
    <phoneticPr fontId="1" type="noConversion"/>
  </si>
  <si>
    <t>1575832192</t>
    <phoneticPr fontId="1" type="noConversion"/>
  </si>
  <si>
    <t>SacS Service Sas di Apollonio Antonio &amp; C.</t>
    <phoneticPr fontId="1" type="noConversion"/>
  </si>
  <si>
    <t>18</t>
    <phoneticPr fontId="1" type="noConversion"/>
  </si>
  <si>
    <t>586/FC</t>
    <phoneticPr fontId="1" type="noConversion"/>
  </si>
  <si>
    <t>Marechiaro Srl</t>
    <phoneticPr fontId="1" type="noConversion"/>
  </si>
  <si>
    <t>La Pulisan Srl</t>
    <phoneticPr fontId="1" type="noConversion"/>
  </si>
  <si>
    <t>2856</t>
    <phoneticPr fontId="1" type="noConversion"/>
  </si>
  <si>
    <t>93</t>
    <phoneticPr fontId="1" type="noConversion"/>
  </si>
  <si>
    <t>1/3686/2015</t>
    <phoneticPr fontId="1" type="noConversion"/>
  </si>
  <si>
    <t>Costruzioni e Manutenzioni Srl</t>
    <phoneticPr fontId="1" type="noConversion"/>
  </si>
  <si>
    <t>559/2015</t>
    <phoneticPr fontId="1" type="noConversion"/>
  </si>
  <si>
    <t>201501752</t>
    <phoneticPr fontId="1" type="noConversion"/>
  </si>
  <si>
    <t>Editoriale Duesse Spa</t>
    <phoneticPr fontId="1" type="noConversion"/>
  </si>
  <si>
    <t>201501748</t>
    <phoneticPr fontId="1" type="noConversion"/>
  </si>
  <si>
    <t>15</t>
    <phoneticPr fontId="1" type="noConversion"/>
  </si>
  <si>
    <t>81</t>
    <phoneticPr fontId="1" type="noConversion"/>
  </si>
  <si>
    <t>Mezzapesa Fortunato</t>
    <phoneticPr fontId="1" type="noConversion"/>
  </si>
  <si>
    <t>Quarta Massimiliano</t>
    <phoneticPr fontId="1" type="noConversion"/>
  </si>
  <si>
    <t>23</t>
    <phoneticPr fontId="1" type="noConversion"/>
  </si>
  <si>
    <t>Beauty Farm &amp; Service Srl</t>
    <phoneticPr fontId="1" type="noConversion"/>
  </si>
  <si>
    <t>000168/NJ</t>
    <phoneticPr fontId="1" type="noConversion"/>
  </si>
  <si>
    <t>154</t>
    <phoneticPr fontId="1" type="noConversion"/>
  </si>
  <si>
    <t>Acto Srl</t>
    <phoneticPr fontId="1" type="noConversion"/>
  </si>
  <si>
    <t>412</t>
    <phoneticPr fontId="1" type="noConversion"/>
  </si>
  <si>
    <t>2015/461A</t>
    <phoneticPr fontId="1" type="noConversion"/>
  </si>
  <si>
    <t>19</t>
    <phoneticPr fontId="1" type="noConversion"/>
  </si>
  <si>
    <t>Citro Rodolfo</t>
    <phoneticPr fontId="1" type="noConversion"/>
  </si>
  <si>
    <t>739</t>
    <phoneticPr fontId="1" type="noConversion"/>
  </si>
  <si>
    <t>738</t>
    <phoneticPr fontId="1" type="noConversion"/>
  </si>
  <si>
    <t>795</t>
    <phoneticPr fontId="1" type="noConversion"/>
  </si>
  <si>
    <t>671</t>
    <phoneticPr fontId="1" type="noConversion"/>
  </si>
  <si>
    <t>240</t>
    <phoneticPr fontId="1" type="noConversion"/>
  </si>
  <si>
    <t>783</t>
    <phoneticPr fontId="1" type="noConversion"/>
  </si>
  <si>
    <t>737</t>
    <phoneticPr fontId="1" type="noConversion"/>
  </si>
  <si>
    <t>781</t>
    <phoneticPr fontId="1" type="noConversion"/>
  </si>
  <si>
    <t>EC 411</t>
    <phoneticPr fontId="1" type="noConversion"/>
  </si>
  <si>
    <t>874</t>
    <phoneticPr fontId="1" type="noConversion"/>
  </si>
  <si>
    <t>2/15</t>
    <phoneticPr fontId="1" type="noConversion"/>
  </si>
  <si>
    <t>1665/15</t>
    <phoneticPr fontId="1" type="noConversion"/>
  </si>
  <si>
    <t>EC 371</t>
    <phoneticPr fontId="1" type="noConversion"/>
  </si>
  <si>
    <t>L'Arancia Snc</t>
    <phoneticPr fontId="1" type="noConversion"/>
  </si>
  <si>
    <t>Beta Cinama GmbH</t>
    <phoneticPr fontId="1" type="noConversion"/>
  </si>
  <si>
    <t>Tuttle Edizioni di Stefano Bianchi</t>
    <phoneticPr fontId="1" type="noConversion"/>
  </si>
  <si>
    <t>100</t>
    <phoneticPr fontId="1" type="noConversion"/>
  </si>
  <si>
    <t>275/15</t>
    <phoneticPr fontId="1" type="noConversion"/>
  </si>
  <si>
    <t>Traslochi Amoruso Srl</t>
    <phoneticPr fontId="1" type="noConversion"/>
  </si>
  <si>
    <t>Editrice Salentina Srl</t>
    <phoneticPr fontId="1" type="noConversion"/>
  </si>
  <si>
    <t>418/2015</t>
    <phoneticPr fontId="1" type="noConversion"/>
  </si>
  <si>
    <t>587/A</t>
    <phoneticPr fontId="1" type="noConversion"/>
  </si>
  <si>
    <t>Clio Spa</t>
    <phoneticPr fontId="1" type="noConversion"/>
  </si>
  <si>
    <t>Barocco Srl</t>
    <phoneticPr fontId="1" type="noConversion"/>
  </si>
  <si>
    <t>165-15</t>
    <phoneticPr fontId="1" type="noConversion"/>
  </si>
  <si>
    <t>40/2015</t>
    <phoneticPr fontId="1" type="noConversion"/>
  </si>
  <si>
    <t>Gaetano Pierno</t>
    <phoneticPr fontId="1" type="noConversion"/>
  </si>
  <si>
    <t>G4 Vigilanza Spa</t>
    <phoneticPr fontId="1" type="noConversion"/>
  </si>
  <si>
    <t>C&amp;C Consulting Srl</t>
    <phoneticPr fontId="1" type="noConversion"/>
  </si>
  <si>
    <t>7245/BA</t>
    <phoneticPr fontId="1" type="noConversion"/>
  </si>
  <si>
    <t>L'Eco della Stampa Spa</t>
    <phoneticPr fontId="1" type="noConversion"/>
  </si>
  <si>
    <t>436</t>
    <phoneticPr fontId="1" type="noConversion"/>
  </si>
  <si>
    <t>155</t>
    <phoneticPr fontId="1" type="noConversion"/>
  </si>
  <si>
    <t>435</t>
    <phoneticPr fontId="1" type="noConversion"/>
  </si>
  <si>
    <t>001267</t>
    <phoneticPr fontId="1" type="noConversion"/>
  </si>
  <si>
    <t>133/100</t>
    <phoneticPr fontId="1" type="noConversion"/>
  </si>
  <si>
    <t>Eataly Distribuzione Srl</t>
    <phoneticPr fontId="1" type="noConversion"/>
  </si>
  <si>
    <t>5</t>
    <phoneticPr fontId="1" type="noConversion"/>
  </si>
  <si>
    <t>152</t>
    <phoneticPr fontId="1" type="noConversion"/>
  </si>
  <si>
    <t>373</t>
    <phoneticPr fontId="1" type="noConversion"/>
  </si>
  <si>
    <t>438</t>
    <phoneticPr fontId="1" type="noConversion"/>
  </si>
  <si>
    <t>153</t>
    <phoneticPr fontId="1" type="noConversion"/>
  </si>
  <si>
    <t>154</t>
    <phoneticPr fontId="1" type="noConversion"/>
  </si>
  <si>
    <t>EC 244</t>
    <phoneticPr fontId="1" type="noConversion"/>
  </si>
  <si>
    <t>EC 242</t>
    <phoneticPr fontId="1" type="noConversion"/>
  </si>
  <si>
    <t>EC 243</t>
    <phoneticPr fontId="1" type="noConversion"/>
  </si>
  <si>
    <t>Ferrara Silvestro</t>
    <phoneticPr fontId="1" type="noConversion"/>
  </si>
  <si>
    <t>S.I.A.E. - Bifest 2014</t>
    <phoneticPr fontId="1" type="noConversion"/>
  </si>
  <si>
    <t>Bunker Lab Srl</t>
    <phoneticPr fontId="1" type="noConversion"/>
  </si>
  <si>
    <t>Barcaro Gabriele</t>
    <phoneticPr fontId="1" type="noConversion"/>
  </si>
  <si>
    <t>Associazione Culturale Anthem</t>
    <phoneticPr fontId="1" type="noConversion"/>
  </si>
  <si>
    <t>Società Cooperativa PAZ</t>
    <phoneticPr fontId="1" type="noConversion"/>
  </si>
  <si>
    <t>Sandei Srl</t>
    <phoneticPr fontId="1" type="noConversion"/>
  </si>
  <si>
    <t>Manutenzioni Srl</t>
    <phoneticPr fontId="1" type="noConversion"/>
  </si>
  <si>
    <t>Melorio Impiantistica Srl</t>
    <phoneticPr fontId="1" type="noConversion"/>
  </si>
  <si>
    <t>186</t>
    <phoneticPr fontId="1" type="noConversion"/>
  </si>
  <si>
    <t>1/15</t>
    <phoneticPr fontId="1" type="noConversion"/>
  </si>
  <si>
    <t>01/2015</t>
    <phoneticPr fontId="1" type="noConversion"/>
  </si>
  <si>
    <t>Associazione CinEthic</t>
    <phoneticPr fontId="1" type="noConversion"/>
  </si>
  <si>
    <t>123</t>
    <phoneticPr fontId="1" type="noConversion"/>
  </si>
  <si>
    <t>486165902</t>
    <phoneticPr fontId="1" type="noConversion"/>
  </si>
  <si>
    <t>S.R.Q. Servizi - Revisioni - Qualità Srl</t>
    <phoneticPr fontId="1" type="noConversion"/>
  </si>
  <si>
    <t>3</t>
    <phoneticPr fontId="1" type="noConversion"/>
  </si>
  <si>
    <t>Edicola Traversa Ernesto</t>
    <phoneticPr fontId="1" type="noConversion"/>
  </si>
  <si>
    <t>4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</si>
  <si>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</si>
  <si>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</si>
  <si>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</si>
  <si>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RIC 142</t>
    <phoneticPr fontId="1" type="noConversion"/>
  </si>
  <si>
    <t>Associazione Italiana Amici Cinema d'essai</t>
    <phoneticPr fontId="1" type="noConversion"/>
  </si>
  <si>
    <t>30283/2015</t>
    <phoneticPr fontId="1" type="noConversion"/>
  </si>
  <si>
    <t>G4 Vigilanza Spa</t>
    <phoneticPr fontId="1" type="noConversion"/>
  </si>
  <si>
    <t>221/2015</t>
    <phoneticPr fontId="1" type="noConversion"/>
  </si>
  <si>
    <t>Guitar Srl</t>
    <phoneticPr fontId="1" type="noConversion"/>
  </si>
  <si>
    <t>11/2015</t>
    <phoneticPr fontId="1" type="noConversion"/>
  </si>
  <si>
    <t>EC 246</t>
    <phoneticPr fontId="1" type="noConversion"/>
  </si>
  <si>
    <t>650</t>
    <phoneticPr fontId="1" type="noConversion"/>
  </si>
  <si>
    <t>EC 374</t>
    <phoneticPr fontId="1" type="noConversion"/>
  </si>
  <si>
    <t>EC 355</t>
    <phoneticPr fontId="1" type="noConversion"/>
  </si>
  <si>
    <t>164</t>
    <phoneticPr fontId="1" type="noConversion"/>
  </si>
  <si>
    <t>12</t>
    <phoneticPr fontId="1" type="noConversion"/>
  </si>
  <si>
    <t>27/2015</t>
    <phoneticPr fontId="1" type="noConversion"/>
  </si>
  <si>
    <t>12</t>
    <phoneticPr fontId="1" type="noConversion"/>
  </si>
  <si>
    <t>Persichella Sabino</t>
    <phoneticPr fontId="1" type="noConversion"/>
  </si>
  <si>
    <t>EC 372</t>
    <phoneticPr fontId="1" type="noConversion"/>
  </si>
  <si>
    <t>9/2015</t>
    <phoneticPr fontId="1" type="noConversion"/>
  </si>
  <si>
    <t>RSB Pro Srl</t>
    <phoneticPr fontId="1" type="noConversion"/>
  </si>
  <si>
    <t>8/2015</t>
    <phoneticPr fontId="1" type="noConversion"/>
  </si>
  <si>
    <t>1/2015</t>
    <phoneticPr fontId="1" type="noConversion"/>
  </si>
  <si>
    <t>Lilith Med 2000 Soc. Coop.</t>
    <phoneticPr fontId="1" type="noConversion"/>
  </si>
  <si>
    <t>19</t>
    <phoneticPr fontId="1" type="noConversion"/>
  </si>
  <si>
    <t>20</t>
    <phoneticPr fontId="1" type="noConversion"/>
  </si>
  <si>
    <t>L'Eco della Stampa Spa</t>
    <phoneticPr fontId="1" type="noConversion"/>
  </si>
  <si>
    <t>5533</t>
    <phoneticPr fontId="1" type="noConversion"/>
  </si>
  <si>
    <t>5534</t>
    <phoneticPr fontId="1" type="noConversion"/>
  </si>
  <si>
    <t>Soc. Coop. Coolclub A R.L.</t>
    <phoneticPr fontId="1" type="noConversion"/>
  </si>
  <si>
    <t>Tesoreria Comunale di Bari</t>
    <phoneticPr fontId="1" type="noConversion"/>
  </si>
  <si>
    <t>RIC 1</t>
    <phoneticPr fontId="1" type="noConversion"/>
  </si>
  <si>
    <t>Mascolo Saverio</t>
    <phoneticPr fontId="1" type="noConversion"/>
  </si>
  <si>
    <t>Di Sciascio Eugenio</t>
    <phoneticPr fontId="1" type="noConversion"/>
  </si>
  <si>
    <t>06</t>
    <phoneticPr fontId="1" type="noConversion"/>
  </si>
  <si>
    <t>Barbanente Mariangela</t>
    <phoneticPr fontId="1" type="noConversion"/>
  </si>
  <si>
    <t>136</t>
    <phoneticPr fontId="1" type="noConversion"/>
  </si>
  <si>
    <t>139</t>
    <phoneticPr fontId="1" type="noConversion"/>
  </si>
  <si>
    <t>TA Congressi &amp; Servizi di A. Merenda</t>
    <phoneticPr fontId="1" type="noConversion"/>
  </si>
  <si>
    <t>26</t>
    <phoneticPr fontId="1" type="noConversion"/>
  </si>
  <si>
    <t>164</t>
    <phoneticPr fontId="1" type="noConversion"/>
  </si>
  <si>
    <t>Avantaggiato Massimo</t>
    <phoneticPr fontId="1" type="noConversion"/>
  </si>
  <si>
    <t>1/2191</t>
    <phoneticPr fontId="1" type="noConversion"/>
  </si>
  <si>
    <t>Sismet Srl</t>
    <phoneticPr fontId="1" type="noConversion"/>
  </si>
  <si>
    <t>Kitchenfilm Srl</t>
    <phoneticPr fontId="1" type="noConversion"/>
  </si>
  <si>
    <t>59</t>
    <phoneticPr fontId="1" type="noConversion"/>
  </si>
  <si>
    <t>Associazione Spaziocineforum</t>
    <phoneticPr fontId="1" type="noConversion"/>
  </si>
  <si>
    <t>Systemar Viaggi Srl</t>
    <phoneticPr fontId="1" type="noConversion"/>
  </si>
  <si>
    <t xml:space="preserve">Famica Srl </t>
    <phoneticPr fontId="1" type="noConversion"/>
  </si>
  <si>
    <t>53/2015</t>
    <phoneticPr fontId="1" type="noConversion"/>
  </si>
  <si>
    <t>Di Rienzo Maurizio</t>
    <phoneticPr fontId="1" type="noConversion"/>
  </si>
  <si>
    <t>Diemmebi Italia Srl</t>
    <phoneticPr fontId="1" type="noConversion"/>
  </si>
  <si>
    <t>174/F</t>
    <phoneticPr fontId="1" type="noConversion"/>
  </si>
  <si>
    <t>175/F</t>
    <phoneticPr fontId="1" type="noConversion"/>
  </si>
  <si>
    <t>Introna Marcello</t>
    <phoneticPr fontId="1" type="noConversion"/>
  </si>
  <si>
    <t>SCR88061</t>
    <phoneticPr fontId="1" type="noConversion"/>
  </si>
  <si>
    <t>Cinema Galleria Srl</t>
    <phoneticPr fontId="1" type="noConversion"/>
  </si>
  <si>
    <t>EC 479</t>
    <phoneticPr fontId="1" type="noConversion"/>
  </si>
  <si>
    <t>Abel Ferrara</t>
    <phoneticPr fontId="1" type="noConversion"/>
  </si>
  <si>
    <t>Esse Ingegneria Srl</t>
    <phoneticPr fontId="1" type="noConversion"/>
  </si>
  <si>
    <t>EC 404</t>
    <phoneticPr fontId="1" type="noConversion"/>
  </si>
  <si>
    <t>Comunità di Corte Altini</t>
    <phoneticPr fontId="1" type="noConversion"/>
  </si>
  <si>
    <t>Italian International Film Srl</t>
    <phoneticPr fontId="1" type="noConversion"/>
  </si>
  <si>
    <t>Auditorium Vallisa</t>
    <phoneticPr fontId="1" type="noConversion"/>
  </si>
  <si>
    <t>Draka Production Srl</t>
    <phoneticPr fontId="1" type="noConversion"/>
  </si>
  <si>
    <t>EC 403</t>
    <phoneticPr fontId="1" type="noConversion"/>
  </si>
  <si>
    <t>Lumiere &amp; Co. Srl</t>
    <phoneticPr fontId="1" type="noConversion"/>
  </si>
  <si>
    <t>Developing.it Srl</t>
    <phoneticPr fontId="1" type="noConversion"/>
  </si>
  <si>
    <t>103</t>
    <phoneticPr fontId="1" type="noConversion"/>
  </si>
  <si>
    <t>H3G Spa</t>
    <phoneticPr fontId="1" type="noConversion"/>
  </si>
  <si>
    <t>Gianni Chitani Distribuzione Snc</t>
    <phoneticPr fontId="1" type="noConversion"/>
  </si>
  <si>
    <t>Apulia Transfer di E. Pastoressa</t>
    <phoneticPr fontId="1" type="noConversion"/>
  </si>
  <si>
    <t>81/2015</t>
    <phoneticPr fontId="1" type="noConversion"/>
  </si>
  <si>
    <t>I-588/2015</t>
    <phoneticPr fontId="1" type="noConversion"/>
  </si>
  <si>
    <t>Splendor Srl</t>
    <phoneticPr fontId="1" type="noConversion"/>
  </si>
  <si>
    <t>Triggiani Vittorio</t>
    <phoneticPr fontId="1" type="noConversion"/>
  </si>
  <si>
    <t>36</t>
    <phoneticPr fontId="1" type="noConversion"/>
  </si>
  <si>
    <t>Ente Autonomo Fiera del Levante</t>
    <phoneticPr fontId="1" type="noConversion"/>
  </si>
  <si>
    <t>Arpino Pasquale</t>
    <phoneticPr fontId="1" type="noConversion"/>
  </si>
  <si>
    <t>157</t>
    <phoneticPr fontId="1" type="noConversion"/>
  </si>
  <si>
    <t>35/2015</t>
    <phoneticPr fontId="1" type="noConversion"/>
  </si>
  <si>
    <t>290</t>
    <phoneticPr fontId="1" type="noConversion"/>
  </si>
  <si>
    <t>Melorio Impiantistica Srl</t>
    <phoneticPr fontId="1" type="noConversion"/>
  </si>
  <si>
    <t>Ente Autonomo Fiera del Levante</t>
    <phoneticPr fontId="1" type="noConversion"/>
  </si>
  <si>
    <t>Nextopera Srl</t>
    <phoneticPr fontId="1" type="noConversion"/>
  </si>
  <si>
    <t>1</t>
    <phoneticPr fontId="1" type="noConversion"/>
  </si>
  <si>
    <t>36/2015</t>
    <phoneticPr fontId="1" type="noConversion"/>
  </si>
  <si>
    <t>2/2015</t>
    <phoneticPr fontId="1" type="noConversion"/>
  </si>
  <si>
    <t>782</t>
    <phoneticPr fontId="1" type="noConversion"/>
  </si>
  <si>
    <t>830</t>
    <phoneticPr fontId="1" type="noConversion"/>
  </si>
  <si>
    <t>15001098/2015</t>
    <phoneticPr fontId="1" type="noConversion"/>
  </si>
  <si>
    <t>Terminal Video Italia Srl</t>
    <phoneticPr fontId="1" type="noConversion"/>
  </si>
  <si>
    <t>15_037796</t>
    <phoneticPr fontId="1" type="noConversion"/>
  </si>
  <si>
    <t>426/2015</t>
    <phoneticPr fontId="1" type="noConversion"/>
  </si>
  <si>
    <t>Editrice Bibliografica Srl</t>
    <phoneticPr fontId="1" type="noConversion"/>
  </si>
  <si>
    <t>Librerie Feltrinelli Srl</t>
    <phoneticPr fontId="1" type="noConversion"/>
  </si>
  <si>
    <t>EC 410</t>
    <phoneticPr fontId="1" type="noConversion"/>
  </si>
  <si>
    <t>Salento For Tourist Srl</t>
    <phoneticPr fontId="1" type="noConversion"/>
  </si>
  <si>
    <t>1014/H</t>
    <phoneticPr fontId="1" type="noConversion"/>
  </si>
  <si>
    <t>1</t>
    <phoneticPr fontId="1" type="noConversion"/>
  </si>
  <si>
    <t>Vanilla Café di M. Cassano</t>
    <phoneticPr fontId="1" type="noConversion"/>
  </si>
  <si>
    <t>2</t>
    <phoneticPr fontId="1" type="noConversion"/>
  </si>
  <si>
    <t>Fioretta Raffaella</t>
    <phoneticPr fontId="1" type="noConversion"/>
  </si>
  <si>
    <t>1/1261</t>
    <phoneticPr fontId="1" type="noConversion"/>
  </si>
  <si>
    <t>Sismet Srl</t>
    <phoneticPr fontId="1" type="noConversion"/>
  </si>
  <si>
    <t>Archimede s.r.l.</t>
    <phoneticPr fontId="1" type="noConversion"/>
  </si>
  <si>
    <t>Avantaggiato Massimo</t>
    <phoneticPr fontId="1" type="noConversion"/>
  </si>
  <si>
    <t>9</t>
    <phoneticPr fontId="1" type="noConversion"/>
  </si>
  <si>
    <t>Provincia di Bari</t>
    <phoneticPr fontId="1" type="noConversion"/>
  </si>
  <si>
    <t>Coop. Soc. Il Nuovo Fantarca</t>
    <phoneticPr fontId="1" type="noConversion"/>
  </si>
  <si>
    <t>Amato Nicola</t>
    <phoneticPr fontId="1" type="noConversion"/>
  </si>
  <si>
    <t>07/2015</t>
    <phoneticPr fontId="1" type="noConversion"/>
  </si>
  <si>
    <t>26989/2015</t>
    <phoneticPr fontId="1" type="noConversion"/>
  </si>
  <si>
    <t>Ente Autonomo Fiera del Levante</t>
    <phoneticPr fontId="1" type="noConversion"/>
  </si>
  <si>
    <t>HSH Informatica &amp; Cultura Srl</t>
    <phoneticPr fontId="1" type="noConversion"/>
  </si>
  <si>
    <t>140</t>
    <phoneticPr fontId="1" type="noConversion"/>
  </si>
  <si>
    <t>143/NW</t>
    <phoneticPr fontId="1" type="noConversion"/>
  </si>
  <si>
    <t>SO.ME.D Spa</t>
    <phoneticPr fontId="1" type="noConversion"/>
  </si>
  <si>
    <t>437</t>
    <phoneticPr fontId="1" type="noConversion"/>
  </si>
  <si>
    <t>157</t>
    <phoneticPr fontId="1" type="noConversion"/>
  </si>
  <si>
    <t>Fono. Vi. Pi. Italia Spa</t>
    <phoneticPr fontId="1" type="noConversion"/>
  </si>
  <si>
    <t>Editoriale Duesse Spa</t>
    <phoneticPr fontId="1" type="noConversion"/>
  </si>
  <si>
    <t>EC 367</t>
    <phoneticPr fontId="1" type="noConversion"/>
  </si>
  <si>
    <t>Castellano Giancarlo &amp; C. Sas</t>
    <phoneticPr fontId="1" type="noConversion"/>
  </si>
  <si>
    <t>Maestrale Srl</t>
    <phoneticPr fontId="1" type="noConversion"/>
  </si>
  <si>
    <t>Alpitour World Hotels &amp; Resort Spa</t>
    <phoneticPr fontId="1" type="noConversion"/>
  </si>
  <si>
    <t xml:space="preserve">Luigi Pellegrino Editore </t>
    <phoneticPr fontId="1" type="noConversion"/>
  </si>
  <si>
    <t>Systemar Viaggi Srl</t>
    <phoneticPr fontId="1" type="noConversion"/>
  </si>
  <si>
    <t>H3G Spa</t>
    <phoneticPr fontId="1" type="noConversion"/>
  </si>
  <si>
    <t>AON Polizza Assicurativa</t>
    <phoneticPr fontId="1" type="noConversion"/>
  </si>
  <si>
    <t>Quarta Massimiliano</t>
    <phoneticPr fontId="1" type="noConversion"/>
  </si>
  <si>
    <t>HSH Informatica &amp; Cultura Srl</t>
    <phoneticPr fontId="1" type="noConversion"/>
  </si>
  <si>
    <t>Società Coop. Don Bosco "DB D'essai"</t>
    <phoneticPr fontId="1" type="noConversion"/>
  </si>
  <si>
    <t>EC 67</t>
    <phoneticPr fontId="1" type="noConversion"/>
  </si>
  <si>
    <t>Terminal Video Italia Srl</t>
    <phoneticPr fontId="1" type="noConversion"/>
  </si>
  <si>
    <t>Fandango Srl</t>
    <phoneticPr fontId="1" type="noConversion"/>
  </si>
  <si>
    <t>EC 163</t>
    <phoneticPr fontId="1" type="noConversion"/>
  </si>
  <si>
    <t>Mondoffice Srl</t>
    <phoneticPr fontId="1" type="noConversion"/>
  </si>
  <si>
    <t>Rossi Restauri Srl</t>
    <phoneticPr fontId="1" type="noConversion"/>
  </si>
  <si>
    <t>Manutenzioni Srl</t>
    <phoneticPr fontId="1" type="noConversion"/>
  </si>
  <si>
    <t>29/2015</t>
    <phoneticPr fontId="1" type="noConversion"/>
  </si>
  <si>
    <t>28/2015</t>
    <phoneticPr fontId="1" type="noConversion"/>
  </si>
  <si>
    <t>11/2015</t>
    <phoneticPr fontId="1" type="noConversion"/>
  </si>
  <si>
    <t>4</t>
    <phoneticPr fontId="1" type="noConversion"/>
  </si>
  <si>
    <t>11</t>
    <phoneticPr fontId="1" type="noConversion"/>
  </si>
  <si>
    <t>Converprint Srl</t>
    <phoneticPr fontId="1" type="noConversion"/>
  </si>
  <si>
    <t>Fastweb Spa</t>
    <phoneticPr fontId="1" type="noConversion"/>
  </si>
  <si>
    <t>LA00353937</t>
    <phoneticPr fontId="1" type="noConversion"/>
  </si>
  <si>
    <t>Editoriale Duesse Spa</t>
    <phoneticPr fontId="1" type="noConversion"/>
  </si>
  <si>
    <t>201501367</t>
    <phoneticPr fontId="1" type="noConversion"/>
  </si>
  <si>
    <t>Villa dell'ombrellino Srl</t>
    <phoneticPr fontId="1" type="noConversion"/>
  </si>
  <si>
    <t>11501932</t>
    <phoneticPr fontId="1" type="noConversion"/>
  </si>
  <si>
    <t>Tecnica City Srl</t>
    <phoneticPr fontId="1" type="noConversion"/>
  </si>
  <si>
    <t>8/2015</t>
    <phoneticPr fontId="1" type="noConversion"/>
  </si>
  <si>
    <t>Developing.it Srl</t>
    <phoneticPr fontId="1" type="noConversion"/>
  </si>
  <si>
    <t>Systemar Viaggi Srl</t>
    <phoneticPr fontId="1" type="noConversion"/>
  </si>
  <si>
    <t>4/2015</t>
    <phoneticPr fontId="1" type="noConversion"/>
  </si>
  <si>
    <t>Tonti Daniela</t>
    <phoneticPr fontId="1" type="noConversion"/>
  </si>
  <si>
    <t>Urka Sas</t>
    <phoneticPr fontId="1" type="noConversion"/>
  </si>
  <si>
    <t>Piemme Spa</t>
    <phoneticPr fontId="1" type="noConversion"/>
  </si>
  <si>
    <t>Associazione Culturale Assieme</t>
    <phoneticPr fontId="1" type="noConversion"/>
  </si>
  <si>
    <t>SO.ME.D Spa</t>
    <phoneticPr fontId="1" type="noConversion"/>
  </si>
  <si>
    <t>001072/NJ</t>
    <phoneticPr fontId="1" type="noConversion"/>
  </si>
  <si>
    <t>3/2015</t>
    <phoneticPr fontId="1" type="noConversion"/>
  </si>
  <si>
    <t>Calabrese Elettronica Srl</t>
    <phoneticPr fontId="1" type="noConversion"/>
  </si>
  <si>
    <t>802</t>
    <phoneticPr fontId="1" type="noConversion"/>
  </si>
  <si>
    <t>Associazione socio-culturale "Gravina Città Aperta"</t>
    <phoneticPr fontId="1" type="noConversion"/>
  </si>
  <si>
    <t>Associazione Culturale Art Promotion</t>
    <phoneticPr fontId="1" type="noConversion"/>
  </si>
  <si>
    <t>5085</t>
    <phoneticPr fontId="1" type="noConversion"/>
  </si>
  <si>
    <t>5084</t>
    <phoneticPr fontId="1" type="noConversion"/>
  </si>
  <si>
    <t>Cineteatro Palladino</t>
    <phoneticPr fontId="1" type="noConversion"/>
  </si>
  <si>
    <t>comunità Corte Altini</t>
    <phoneticPr fontId="1" type="noConversion"/>
  </si>
  <si>
    <t>Terminal Video Italia Srl</t>
    <phoneticPr fontId="1" type="noConversion"/>
  </si>
  <si>
    <t>15_013237</t>
    <phoneticPr fontId="1" type="noConversion"/>
  </si>
  <si>
    <t>Systemar Viaggi Srl</t>
    <phoneticPr fontId="1" type="noConversion"/>
  </si>
  <si>
    <t>32</t>
    <phoneticPr fontId="1" type="noConversion"/>
  </si>
  <si>
    <t>Mediterranea Spa</t>
    <phoneticPr fontId="1" type="noConversion"/>
  </si>
  <si>
    <t>Vestas Srl</t>
    <phoneticPr fontId="1" type="noConversion"/>
  </si>
  <si>
    <t>29/2015</t>
    <phoneticPr fontId="1" type="noConversion"/>
  </si>
  <si>
    <t>Seminal Film Srl</t>
    <phoneticPr fontId="1" type="noConversion"/>
  </si>
  <si>
    <t>H3G Spa</t>
    <phoneticPr fontId="1" type="noConversion"/>
  </si>
  <si>
    <t>Studio Nobile e Scarafoni Ufficio Stampa Associato</t>
    <phoneticPr fontId="1" type="noConversion"/>
  </si>
  <si>
    <t>Eurokolor Srl</t>
    <phoneticPr fontId="1" type="noConversion"/>
  </si>
  <si>
    <t>Ruggiero Pierno</t>
    <phoneticPr fontId="1" type="noConversion"/>
  </si>
  <si>
    <t>28</t>
    <phoneticPr fontId="1" type="noConversion"/>
  </si>
  <si>
    <t>Romano Exhibit</t>
    <phoneticPr fontId="1" type="noConversion"/>
  </si>
  <si>
    <t>Gia.Vi. Snc</t>
    <phoneticPr fontId="1" type="noConversion"/>
  </si>
  <si>
    <t>MC Card Surl</t>
    <phoneticPr fontId="1" type="noConversion"/>
  </si>
  <si>
    <t>MC Card Surl</t>
    <phoneticPr fontId="1" type="noConversion"/>
  </si>
  <si>
    <t>Ecoklima Srl</t>
    <phoneticPr fontId="1" type="noConversion"/>
  </si>
  <si>
    <t>AIPA SPA-Servizio riscossione tributi TOSAP</t>
    <phoneticPr fontId="1" type="noConversion"/>
  </si>
  <si>
    <t>Esprit Film SURL</t>
    <phoneticPr fontId="1" type="noConversion"/>
  </si>
  <si>
    <t>Publygraph di L. D'Innocenzio</t>
    <phoneticPr fontId="1" type="noConversion"/>
  </si>
  <si>
    <t>Dog's Life Srl</t>
    <phoneticPr fontId="1" type="noConversion"/>
  </si>
  <si>
    <t>A. Manzoni &amp; C. Spa</t>
    <phoneticPr fontId="1" type="noConversion"/>
  </si>
  <si>
    <t>Mondoffice Srl</t>
    <phoneticPr fontId="1" type="noConversion"/>
  </si>
  <si>
    <t>Palomar spa</t>
    <phoneticPr fontId="1" type="noConversion"/>
  </si>
  <si>
    <t>Pilar Snc</t>
    <phoneticPr fontId="1" type="noConversion"/>
  </si>
  <si>
    <t>L'arancia Snc</t>
    <phoneticPr fontId="1" type="noConversion"/>
  </si>
  <si>
    <t xml:space="preserve"> </t>
  </si>
  <si>
    <t>133</t>
    <phoneticPr fontId="1" type="noConversion"/>
  </si>
  <si>
    <t>EC 323</t>
    <phoneticPr fontId="1" type="noConversion"/>
  </si>
  <si>
    <t>Circolo del Cinema Riccioto Canudo</t>
    <phoneticPr fontId="1" type="noConversion"/>
  </si>
  <si>
    <t>2C Castellano di Castellano C. Luigi</t>
    <phoneticPr fontId="1" type="noConversion"/>
  </si>
  <si>
    <t>Cinema Palladino</t>
    <phoneticPr fontId="1" type="noConversion"/>
  </si>
  <si>
    <t>EC 510</t>
    <phoneticPr fontId="1" type="noConversion"/>
  </si>
  <si>
    <t>116</t>
    <phoneticPr fontId="1" type="noConversion"/>
  </si>
  <si>
    <t>Mondoffice Srl</t>
    <phoneticPr fontId="1" type="noConversion"/>
  </si>
  <si>
    <t>Melorio Impiantistica Srl</t>
    <phoneticPr fontId="1" type="noConversion"/>
  </si>
  <si>
    <t>Edizioni Rockerilla di I. Rivera</t>
    <phoneticPr fontId="1" type="noConversion"/>
  </si>
  <si>
    <t>RIC 2</t>
    <phoneticPr fontId="1" type="noConversion"/>
  </si>
  <si>
    <t>Abiusi Luigi</t>
    <phoneticPr fontId="1" type="noConversion"/>
  </si>
  <si>
    <t>294</t>
    <phoneticPr fontId="1" type="noConversion"/>
  </si>
  <si>
    <t>Rossi Restauri Srl</t>
    <phoneticPr fontId="1" type="noConversion"/>
  </si>
  <si>
    <t>11502094</t>
    <phoneticPr fontId="1" type="noConversion"/>
  </si>
  <si>
    <t>S.I.G.A. Srl</t>
    <phoneticPr fontId="1" type="noConversion"/>
  </si>
  <si>
    <t>L'Arancia Snc</t>
    <phoneticPr fontId="1" type="noConversion"/>
  </si>
  <si>
    <t>037/2015</t>
    <phoneticPr fontId="1" type="noConversion"/>
  </si>
  <si>
    <t>Movimento Film</t>
    <phoneticPr fontId="1" type="noConversion"/>
  </si>
  <si>
    <t>15/15</t>
    <phoneticPr fontId="1" type="noConversion"/>
  </si>
  <si>
    <t>SRQ Srl</t>
    <phoneticPr fontId="1" type="noConversion"/>
  </si>
  <si>
    <t>Terminal Video Italia Srl</t>
    <phoneticPr fontId="1" type="noConversion"/>
  </si>
  <si>
    <t>Cicolella Francesco Paolo</t>
    <phoneticPr fontId="1" type="noConversion"/>
  </si>
  <si>
    <t>Briciola Communications Srls</t>
    <phoneticPr fontId="1" type="noConversion"/>
  </si>
  <si>
    <t>EC 161</t>
    <phoneticPr fontId="1" type="noConversion"/>
  </si>
  <si>
    <t>4</t>
    <phoneticPr fontId="1" type="noConversion"/>
  </si>
  <si>
    <t>Biocity Srl</t>
    <phoneticPr fontId="1" type="noConversion"/>
  </si>
  <si>
    <t>Aps SpazioBaol</t>
    <phoneticPr fontId="1" type="noConversion"/>
  </si>
  <si>
    <t>Pool Associazione di Promozione Sociale</t>
    <phoneticPr fontId="1" type="noConversion"/>
  </si>
  <si>
    <t>5</t>
    <phoneticPr fontId="1" type="noConversion"/>
  </si>
  <si>
    <t>33/2015</t>
    <phoneticPr fontId="1" type="noConversion"/>
  </si>
  <si>
    <t>55400327</t>
    <phoneticPr fontId="1" type="noConversion"/>
  </si>
  <si>
    <t>28/2015</t>
    <phoneticPr fontId="1" type="noConversion"/>
  </si>
  <si>
    <t>124</t>
    <phoneticPr fontId="1" type="noConversion"/>
  </si>
  <si>
    <t>New Angle Cinema</t>
    <phoneticPr fontId="1" type="noConversion"/>
  </si>
  <si>
    <t>Natixis</t>
    <phoneticPr fontId="1" type="noConversion"/>
  </si>
  <si>
    <t>Briciola Communications Srls</t>
    <phoneticPr fontId="1" type="noConversion"/>
  </si>
  <si>
    <t>Associazione Culturale TransTV</t>
    <phoneticPr fontId="1" type="noConversion"/>
  </si>
  <si>
    <t>2</t>
    <phoneticPr fontId="1" type="noConversion"/>
  </si>
  <si>
    <t>Leogrande Alessandro</t>
    <phoneticPr fontId="1" type="noConversion"/>
  </si>
  <si>
    <t>Diemmebi Italia Srl</t>
    <phoneticPr fontId="1" type="noConversion"/>
  </si>
  <si>
    <t>FDL System Srl</t>
    <phoneticPr fontId="1" type="noConversion"/>
  </si>
  <si>
    <t>EC 321</t>
    <phoneticPr fontId="1" type="noConversion"/>
  </si>
  <si>
    <t>KBB GmbH</t>
    <phoneticPr fontId="1" type="noConversion"/>
  </si>
  <si>
    <t>Cinetel Srl</t>
    <phoneticPr fontId="1" type="noConversion"/>
  </si>
  <si>
    <t>Gaetano Pierno</t>
    <phoneticPr fontId="1" type="noConversion"/>
  </si>
  <si>
    <t>Castellana Silvia</t>
    <phoneticPr fontId="1" type="noConversion"/>
  </si>
  <si>
    <t>Gaetano Pierno</t>
    <phoneticPr fontId="1" type="noConversion"/>
  </si>
  <si>
    <t>22/2015</t>
    <phoneticPr fontId="1" type="noConversion"/>
  </si>
  <si>
    <t>52</t>
    <phoneticPr fontId="1" type="noConversion"/>
  </si>
  <si>
    <t>44</t>
    <phoneticPr fontId="1" type="noConversion"/>
  </si>
  <si>
    <t>Roberta Vernice</t>
    <phoneticPr fontId="1" type="noConversion"/>
  </si>
  <si>
    <t>Susca Pasquale</t>
    <phoneticPr fontId="1" type="noConversion"/>
  </si>
  <si>
    <t>565</t>
    <phoneticPr fontId="1" type="noConversion"/>
  </si>
  <si>
    <t>Libreria Feltrinelli Srl</t>
    <phoneticPr fontId="1" type="noConversion"/>
  </si>
  <si>
    <t>Sangiorgio Giulio</t>
    <phoneticPr fontId="1" type="noConversion"/>
  </si>
  <si>
    <t>Recchia Luciani Francesca Romana</t>
    <phoneticPr fontId="1" type="noConversion"/>
  </si>
  <si>
    <t>Edicola Traversa Ernesto</t>
    <phoneticPr fontId="1" type="noConversion"/>
  </si>
  <si>
    <t>Franco Montini</t>
    <phoneticPr fontId="1" type="noConversion"/>
  </si>
  <si>
    <t>Monico Giovanna</t>
    <phoneticPr fontId="1" type="noConversion"/>
  </si>
  <si>
    <t>Sismet Srl</t>
    <phoneticPr fontId="1" type="noConversion"/>
  </si>
  <si>
    <t>Systemar Viaggi Srl</t>
    <phoneticPr fontId="1" type="noConversion"/>
  </si>
  <si>
    <t>Mediatipo Srl</t>
    <phoneticPr fontId="1" type="noConversion"/>
  </si>
  <si>
    <t>Al Pescatore Srl</t>
    <phoneticPr fontId="1" type="noConversion"/>
  </si>
  <si>
    <t>Associazione Italiana Biblioteche</t>
    <phoneticPr fontId="1" type="noConversion"/>
  </si>
  <si>
    <t>Biocity Srl</t>
    <phoneticPr fontId="1" type="noConversion"/>
  </si>
  <si>
    <t>Camera Service Italia Srl</t>
    <phoneticPr fontId="1" type="noConversion"/>
  </si>
  <si>
    <t>Cinema Vignola di Savino Vignola</t>
    <phoneticPr fontId="1" type="noConversion"/>
  </si>
  <si>
    <t>Park circus Limited</t>
    <phoneticPr fontId="1" type="noConversion"/>
  </si>
  <si>
    <t>EC 68</t>
    <phoneticPr fontId="1" type="noConversion"/>
  </si>
  <si>
    <t>So.Med Spa</t>
    <phoneticPr fontId="1" type="noConversion"/>
  </si>
  <si>
    <t>Associazione Culturale Frammenti</t>
    <phoneticPr fontId="1" type="noConversion"/>
  </si>
  <si>
    <t>Pane e Tulipani Srl</t>
    <phoneticPr fontId="1" type="noConversion"/>
  </si>
  <si>
    <t>Atalante Film Srl</t>
    <phoneticPr fontId="1" type="noConversion"/>
  </si>
  <si>
    <t>SCR88060</t>
    <phoneticPr fontId="1" type="noConversion"/>
  </si>
  <si>
    <t>EC 23</t>
    <phoneticPr fontId="1" type="noConversion"/>
  </si>
  <si>
    <t>EC 25</t>
    <phoneticPr fontId="1" type="noConversion"/>
  </si>
  <si>
    <t>Saito Mauro</t>
    <phoneticPr fontId="1" type="noConversion"/>
  </si>
  <si>
    <t>Associazione Spaziocineforum</t>
    <phoneticPr fontId="1" type="noConversion"/>
  </si>
  <si>
    <t>RIC 61</t>
    <phoneticPr fontId="1" type="noConversion"/>
  </si>
  <si>
    <t>84/15</t>
    <phoneticPr fontId="1" type="noConversion"/>
  </si>
  <si>
    <t>A.P.S. Advertising Srl</t>
    <phoneticPr fontId="1" type="noConversion"/>
  </si>
  <si>
    <t>Splendor Srl</t>
    <phoneticPr fontId="1" type="noConversion"/>
  </si>
  <si>
    <t>I-472/2015</t>
    <phoneticPr fontId="1" type="noConversion"/>
  </si>
  <si>
    <t>01/2015</t>
    <phoneticPr fontId="1" type="noConversion"/>
  </si>
  <si>
    <t>193/D</t>
    <phoneticPr fontId="1" type="noConversion"/>
  </si>
  <si>
    <t>201501113</t>
    <phoneticPr fontId="1" type="noConversion"/>
  </si>
  <si>
    <t>Spagnoli Marco</t>
    <phoneticPr fontId="1" type="noConversion"/>
  </si>
  <si>
    <t>15_018173</t>
    <phoneticPr fontId="1" type="noConversion"/>
  </si>
  <si>
    <t>19/BP</t>
    <phoneticPr fontId="1" type="noConversion"/>
  </si>
  <si>
    <t>Gruppo Associati Spa</t>
    <phoneticPr fontId="1" type="noConversion"/>
  </si>
  <si>
    <t>Green Evening Srl</t>
    <phoneticPr fontId="1" type="noConversion"/>
  </si>
  <si>
    <t>Devitofrancesco Eleonora</t>
    <phoneticPr fontId="1" type="noConversion"/>
  </si>
  <si>
    <t>Biocity Srl</t>
    <phoneticPr fontId="1" type="noConversion"/>
  </si>
  <si>
    <t>Dyonisia</t>
    <phoneticPr fontId="1" type="noConversion"/>
  </si>
  <si>
    <t>03/2015</t>
    <phoneticPr fontId="1" type="noConversion"/>
  </si>
  <si>
    <t>439</t>
    <phoneticPr fontId="1" type="noConversion"/>
  </si>
  <si>
    <t>434</t>
    <phoneticPr fontId="1" type="noConversion"/>
  </si>
  <si>
    <t>Marini Marina</t>
    <phoneticPr fontId="1" type="noConversion"/>
  </si>
  <si>
    <t>135</t>
    <phoneticPr fontId="1" type="noConversion"/>
  </si>
  <si>
    <t>511</t>
    <phoneticPr fontId="1" type="noConversion"/>
  </si>
  <si>
    <t>Tota Michele</t>
    <phoneticPr fontId="1" type="noConversion"/>
  </si>
  <si>
    <t>Grassi Carmelo</t>
    <phoneticPr fontId="1" type="noConversion"/>
  </si>
  <si>
    <t>Pepito Produzioni Srl</t>
    <phoneticPr fontId="1" type="noConversion"/>
  </si>
  <si>
    <t>Patroni Griffi Ugo</t>
    <phoneticPr fontId="1" type="noConversion"/>
  </si>
  <si>
    <t>Persichella Sabino</t>
    <phoneticPr fontId="1" type="noConversion"/>
  </si>
  <si>
    <t>Dionysia Film Srl</t>
    <phoneticPr fontId="1" type="noConversion"/>
  </si>
  <si>
    <t>Maroccini Lara</t>
    <phoneticPr fontId="1" type="noConversion"/>
  </si>
  <si>
    <t>2 C Castellano Cinema di Claudio Luigi Castellano</t>
    <phoneticPr fontId="1" type="noConversion"/>
  </si>
  <si>
    <t>Pignatelli Micaela</t>
    <phoneticPr fontId="1" type="noConversion"/>
  </si>
  <si>
    <t>StefilmInternational Srl</t>
    <phoneticPr fontId="1" type="noConversion"/>
  </si>
  <si>
    <t>Sogofif</t>
    <phoneticPr fontId="1" type="noConversion"/>
  </si>
  <si>
    <t>Mediterranea Spa</t>
    <phoneticPr fontId="1" type="noConversion"/>
  </si>
  <si>
    <t>Parrocchia B. V. Assunta - Sala Farina</t>
    <phoneticPr fontId="1" type="noConversion"/>
  </si>
  <si>
    <t>Grassi Carmelo</t>
    <phoneticPr fontId="1" type="noConversion"/>
  </si>
  <si>
    <t>Piemme Spa</t>
    <phoneticPr fontId="1" type="noConversion"/>
  </si>
  <si>
    <t>Edil Sasso &amp; C. Srl</t>
    <phoneticPr fontId="1" type="noConversion"/>
  </si>
  <si>
    <t>12400/2015</t>
    <phoneticPr fontId="1" type="noConversion"/>
  </si>
  <si>
    <t>G4 Vigilanza Spa</t>
    <phoneticPr fontId="1" type="noConversion"/>
  </si>
  <si>
    <t>EC 322</t>
    <phoneticPr fontId="1" type="noConversion"/>
  </si>
  <si>
    <t>Ar. F.A. Tech Srl</t>
    <phoneticPr fontId="1" type="noConversion"/>
  </si>
  <si>
    <t>1622</t>
    <phoneticPr fontId="1" type="noConversion"/>
  </si>
  <si>
    <t>Sakura Sas</t>
    <phoneticPr fontId="1" type="noConversion"/>
  </si>
  <si>
    <t>41/2015</t>
    <phoneticPr fontId="1" type="noConversion"/>
  </si>
  <si>
    <t>34</t>
    <phoneticPr fontId="1" type="noConversion"/>
  </si>
  <si>
    <t>164/2015</t>
    <phoneticPr fontId="1" type="noConversion"/>
  </si>
  <si>
    <t>320/15</t>
    <phoneticPr fontId="1" type="noConversion"/>
  </si>
  <si>
    <t>Perbacco di G. Schino</t>
    <phoneticPr fontId="1" type="noConversion"/>
  </si>
  <si>
    <t>Fruttamatta Srl</t>
    <phoneticPr fontId="1" type="noConversion"/>
  </si>
  <si>
    <t>Napis Srls</t>
    <phoneticPr fontId="1" type="noConversion"/>
  </si>
  <si>
    <t>11/2015</t>
    <phoneticPr fontId="1" type="noConversion"/>
  </si>
  <si>
    <t>26/2015</t>
    <phoneticPr fontId="1" type="noConversion"/>
  </si>
  <si>
    <t>Cineteca Lucana</t>
    <phoneticPr fontId="1" type="noConversion"/>
  </si>
  <si>
    <t>A02/15</t>
    <phoneticPr fontId="1" type="noConversion"/>
  </si>
  <si>
    <t>Converprint Srl</t>
    <phoneticPr fontId="1" type="noConversion"/>
  </si>
  <si>
    <t>Associazione Culturale Art Promotion</t>
    <phoneticPr fontId="1" type="noConversion"/>
  </si>
  <si>
    <t>Vernice Roberta</t>
    <phoneticPr fontId="1" type="noConversion"/>
  </si>
  <si>
    <t>A.P.S Advertisign Srl</t>
    <phoneticPr fontId="1" type="noConversion"/>
  </si>
  <si>
    <t>Avantaggiato Massimo</t>
    <phoneticPr fontId="1" type="noConversion"/>
  </si>
  <si>
    <t>L'Eco della Stampa Spa</t>
    <phoneticPr fontId="1" type="noConversion"/>
  </si>
  <si>
    <t>EC 588</t>
    <phoneticPr fontId="1" type="noConversion"/>
  </si>
  <si>
    <t>2C Castellano Cinema di Castellano Claudio Luigi</t>
    <phoneticPr fontId="1" type="noConversion"/>
  </si>
  <si>
    <t>Cooperativa Kama a r.l.</t>
    <phoneticPr fontId="1" type="noConversion"/>
  </si>
  <si>
    <t>Caliandro Christian</t>
    <phoneticPr fontId="1" type="noConversion"/>
  </si>
  <si>
    <t>V Production Srl</t>
    <phoneticPr fontId="1" type="noConversion"/>
  </si>
  <si>
    <t>MLG Srl</t>
    <phoneticPr fontId="1" type="noConversion"/>
  </si>
  <si>
    <t>Califano Srl</t>
    <phoneticPr fontId="1" type="noConversion"/>
  </si>
  <si>
    <t>16/2015</t>
    <phoneticPr fontId="1" type="noConversion"/>
  </si>
  <si>
    <t>2/2015</t>
    <phoneticPr fontId="1" type="noConversion"/>
  </si>
  <si>
    <t>Associazione ProPugliaPhoto</t>
    <phoneticPr fontId="1" type="noConversion"/>
  </si>
  <si>
    <t>Associazione Culturale Assieme</t>
    <phoneticPr fontId="1" type="noConversion"/>
  </si>
  <si>
    <t>Biocity Srl</t>
    <phoneticPr fontId="1" type="noConversion"/>
  </si>
  <si>
    <t>143</t>
    <phoneticPr fontId="1" type="noConversion"/>
  </si>
  <si>
    <t>Associazione Italiana Amici Cinema d'essai</t>
    <phoneticPr fontId="1" type="noConversion"/>
  </si>
  <si>
    <t>Andrea Viaggi Snc</t>
    <phoneticPr fontId="1" type="noConversion"/>
  </si>
  <si>
    <t>L'Eco della Stampa Spa</t>
    <phoneticPr fontId="1" type="noConversion"/>
  </si>
  <si>
    <t>Eventi e Trenta Srl</t>
    <phoneticPr fontId="1" type="noConversion"/>
  </si>
  <si>
    <t>EC 162</t>
    <phoneticPr fontId="1" type="noConversion"/>
  </si>
  <si>
    <t>Bagnulo Pietro Luigi</t>
    <phoneticPr fontId="1" type="noConversion"/>
  </si>
  <si>
    <t>53A</t>
    <phoneticPr fontId="1" type="noConversion"/>
  </si>
  <si>
    <t>Indigo Film Srl</t>
    <phoneticPr fontId="1" type="noConversion"/>
  </si>
  <si>
    <t>EC 165</t>
    <phoneticPr fontId="1" type="noConversion"/>
  </si>
  <si>
    <t>EC 176</t>
    <phoneticPr fontId="1" type="noConversion"/>
  </si>
  <si>
    <t>Levante International Film Festival</t>
    <phoneticPr fontId="1" type="noConversion"/>
  </si>
  <si>
    <t>Parrocchia Spirito Santo - Il Piccolo</t>
    <phoneticPr fontId="1" type="noConversion"/>
  </si>
  <si>
    <t>Giampaolo Ristorazione Sas</t>
    <phoneticPr fontId="1" type="noConversion"/>
  </si>
  <si>
    <t>Nextopera Srl</t>
    <phoneticPr fontId="1" type="noConversion"/>
  </si>
  <si>
    <t>Pubblicarrello.com Srl</t>
    <phoneticPr fontId="1" type="noConversion"/>
  </si>
  <si>
    <t>Communication&amp;Gift Snc</t>
    <phoneticPr fontId="1" type="noConversion"/>
  </si>
  <si>
    <t>A.P.S. Advertising Srl</t>
    <phoneticPr fontId="1" type="noConversion"/>
  </si>
  <si>
    <t>Fandango Srl</t>
    <phoneticPr fontId="1" type="noConversion"/>
  </si>
  <si>
    <t>Recchia Luciani Francesca Romana</t>
    <phoneticPr fontId="1" type="noConversion"/>
  </si>
  <si>
    <t>Sud Stampa Snc</t>
    <phoneticPr fontId="1" type="noConversion"/>
  </si>
  <si>
    <t>Fondazione Lirico Sinfonica Petruzzelli e Teatri di Bari</t>
    <phoneticPr fontId="1" type="noConversion"/>
  </si>
  <si>
    <t>Palomar Spa</t>
    <phoneticPr fontId="1" type="noConversion"/>
  </si>
  <si>
    <t>Persichella Sabino</t>
    <phoneticPr fontId="1" type="noConversion"/>
  </si>
  <si>
    <t>Tipografia Desi Srl</t>
    <phoneticPr fontId="1" type="noConversion"/>
  </si>
  <si>
    <t>Tre Cinque Tre Srl</t>
    <phoneticPr fontId="1" type="noConversion"/>
  </si>
  <si>
    <t>Mele Giulio</t>
    <phoneticPr fontId="1" type="noConversion"/>
  </si>
  <si>
    <t>G.S. Srl</t>
    <phoneticPr fontId="1" type="noConversion"/>
  </si>
  <si>
    <t>Faro Srl</t>
    <phoneticPr fontId="1" type="noConversion"/>
  </si>
  <si>
    <t>Persichella Sabino</t>
    <phoneticPr fontId="1" type="noConversion"/>
  </si>
  <si>
    <t>Di Giorgio Davide</t>
    <phoneticPr fontId="1" type="noConversion"/>
  </si>
  <si>
    <t>Attolini Vito</t>
    <phoneticPr fontId="1" type="noConversion"/>
  </si>
  <si>
    <t>8</t>
    <phoneticPr fontId="1" type="noConversion"/>
  </si>
  <si>
    <t>Ruggiero Pierno</t>
    <phoneticPr fontId="1" type="noConversion"/>
  </si>
  <si>
    <t>Del Carmine Pierluigi Daunia Production</t>
    <phoneticPr fontId="1" type="noConversion"/>
  </si>
  <si>
    <t>3/2015</t>
    <phoneticPr fontId="1" type="noConversion"/>
  </si>
  <si>
    <t>1/2015</t>
    <phoneticPr fontId="1" type="noConversion"/>
  </si>
  <si>
    <t>La Monica Alberto</t>
    <phoneticPr fontId="1" type="noConversion"/>
  </si>
  <si>
    <t>Eataly Distribuzione Srl</t>
    <phoneticPr fontId="1" type="noConversion"/>
  </si>
  <si>
    <t>SCINV00840</t>
    <phoneticPr fontId="1" type="noConversion"/>
  </si>
  <si>
    <t>LA00034322</t>
    <phoneticPr fontId="1" type="noConversion"/>
  </si>
  <si>
    <t>Fastweb Spa</t>
    <phoneticPr fontId="1" type="noConversion"/>
  </si>
  <si>
    <t>LA00235299</t>
    <phoneticPr fontId="1" type="noConversion"/>
  </si>
  <si>
    <t>375/01</t>
    <phoneticPr fontId="1" type="noConversion"/>
  </si>
  <si>
    <t>A. Manzoni &amp; C. Spa</t>
    <phoneticPr fontId="1" type="noConversion"/>
  </si>
  <si>
    <t>12/2015</t>
    <phoneticPr fontId="1" type="noConversion"/>
  </si>
  <si>
    <t>09/F/2014</t>
    <phoneticPr fontId="1" type="noConversion"/>
  </si>
  <si>
    <t>EC 383</t>
    <phoneticPr fontId="1" type="noConversion"/>
  </si>
  <si>
    <t>Systemar Viaggi Srl</t>
    <phoneticPr fontId="1" type="noConversion"/>
  </si>
  <si>
    <t>L'Arancia Snc</t>
    <phoneticPr fontId="1" type="noConversion"/>
  </si>
  <si>
    <t>Casa di campo di Anna Teresa Cavaliere</t>
    <phoneticPr fontId="1" type="noConversion"/>
  </si>
  <si>
    <t>Duma Alessandro</t>
    <phoneticPr fontId="1" type="noConversion"/>
  </si>
  <si>
    <t>Sangiorgio Giulio</t>
    <phoneticPr fontId="1" type="noConversion"/>
  </si>
  <si>
    <t>Magrelli Enrico</t>
    <phoneticPr fontId="1" type="noConversion"/>
  </si>
  <si>
    <t>Ditta Tommaso De Lena</t>
    <phoneticPr fontId="1" type="noConversion"/>
  </si>
  <si>
    <t>Fra. Car Srl</t>
    <phoneticPr fontId="1" type="noConversion"/>
  </si>
  <si>
    <t>RCS MediaGroup Spa</t>
    <phoneticPr fontId="1" type="noConversion"/>
  </si>
  <si>
    <t>Sandei Srl</t>
    <phoneticPr fontId="1" type="noConversion"/>
  </si>
  <si>
    <t>EC 27</t>
    <phoneticPr fontId="1" type="noConversion"/>
  </si>
  <si>
    <t>Atropina Snc di Fumarola A. e F. Binetti</t>
    <phoneticPr fontId="1" type="noConversion"/>
  </si>
  <si>
    <t>EC 67</t>
    <phoneticPr fontId="1" type="noConversion"/>
  </si>
  <si>
    <t>EC 69</t>
    <phoneticPr fontId="1" type="noConversion"/>
  </si>
  <si>
    <t>EC 26</t>
    <phoneticPr fontId="1" type="noConversion"/>
  </si>
  <si>
    <t>Associazione TDF Mediterranea</t>
    <phoneticPr fontId="1" type="noConversion"/>
  </si>
  <si>
    <t>02/2015</t>
    <phoneticPr fontId="1" type="noConversion"/>
  </si>
  <si>
    <t>Mark in video Srl</t>
    <phoneticPr fontId="1" type="noConversion"/>
  </si>
  <si>
    <t>Rocca Stefania</t>
    <phoneticPr fontId="1" type="noConversion"/>
  </si>
  <si>
    <t>5/2015</t>
    <phoneticPr fontId="1" type="noConversion"/>
  </si>
  <si>
    <t>EC 65</t>
    <phoneticPr fontId="1" type="noConversion"/>
  </si>
  <si>
    <t>Tota Alessandro</t>
    <phoneticPr fontId="1" type="noConversion"/>
  </si>
  <si>
    <t>Gerry Service di Pietro Loglisci</t>
    <phoneticPr fontId="1" type="noConversion"/>
  </si>
  <si>
    <t>Arti Grafiche Favia Srl</t>
    <phoneticPr fontId="1" type="noConversion"/>
  </si>
  <si>
    <t>S.I.A.E Bif&amp;St 2015</t>
    <phoneticPr fontId="1" type="noConversion"/>
  </si>
  <si>
    <t>Murex Soc. Coop. di produzione e lavoro</t>
    <phoneticPr fontId="1" type="noConversion"/>
  </si>
  <si>
    <t>Mediterranea Spa</t>
    <phoneticPr fontId="1" type="noConversion"/>
  </si>
  <si>
    <t>Grassi Carmelo</t>
    <phoneticPr fontId="1" type="noConversion"/>
  </si>
  <si>
    <t>H3G Spa</t>
    <phoneticPr fontId="1" type="noConversion"/>
  </si>
  <si>
    <t>Tourexp Srl</t>
    <phoneticPr fontId="1" type="noConversion"/>
  </si>
  <si>
    <t>Arome De Cacao di S. Toma Snc</t>
    <phoneticPr fontId="1" type="noConversion"/>
  </si>
  <si>
    <t>EC 64</t>
    <phoneticPr fontId="1" type="noConversion"/>
  </si>
  <si>
    <t>Cinema Galleria Srl</t>
    <phoneticPr fontId="1" type="noConversion"/>
  </si>
  <si>
    <t>32/B</t>
    <phoneticPr fontId="1" type="noConversion"/>
  </si>
  <si>
    <t>V000011500466</t>
    <phoneticPr fontId="1" type="noConversion"/>
  </si>
  <si>
    <t>Associazione ProPugliaPhoto</t>
    <phoneticPr fontId="1" type="noConversion"/>
  </si>
  <si>
    <t>Associazione ProPugliaPhoto</t>
    <phoneticPr fontId="1" type="noConversion"/>
  </si>
  <si>
    <t>Maroccini Lara</t>
    <phoneticPr fontId="1" type="noConversion"/>
  </si>
  <si>
    <t>Eco Puglia Design Sas</t>
    <phoneticPr fontId="1" type="noConversion"/>
  </si>
  <si>
    <t>Propaganda Sistemi di V. Capra</t>
    <phoneticPr fontId="1" type="noConversion"/>
  </si>
  <si>
    <t>Shelve di A. Del Sorbo Sas</t>
    <phoneticPr fontId="1" type="noConversion"/>
  </si>
  <si>
    <t>Associazione Culturale Premio Solinas - Scrivere per il Cinema</t>
    <phoneticPr fontId="1" type="noConversion"/>
  </si>
  <si>
    <t>Combo Produzioni Srl</t>
    <phoneticPr fontId="1" type="noConversion"/>
  </si>
  <si>
    <t>A23/16/009412</t>
    <phoneticPr fontId="1" type="noConversion"/>
  </si>
  <si>
    <t>AON Spa</t>
    <phoneticPr fontId="1" type="noConversion"/>
  </si>
  <si>
    <t>2014/03/2189557</t>
    <phoneticPr fontId="1" type="noConversion"/>
  </si>
  <si>
    <t>So.Me.D Spa</t>
    <phoneticPr fontId="1" type="noConversion"/>
  </si>
  <si>
    <t>Grafica 080 Srl</t>
    <phoneticPr fontId="1" type="noConversion"/>
  </si>
  <si>
    <t>Gaetano Pierno</t>
    <phoneticPr fontId="1" type="noConversion"/>
  </si>
  <si>
    <t>Videodrome Srl</t>
    <phoneticPr fontId="1" type="noConversion"/>
  </si>
  <si>
    <t>Systemar Viaggi Srl</t>
    <phoneticPr fontId="1" type="noConversion"/>
  </si>
  <si>
    <t>EC 22</t>
    <phoneticPr fontId="1" type="noConversion"/>
  </si>
  <si>
    <t>EC 54</t>
    <phoneticPr fontId="1" type="noConversion"/>
  </si>
  <si>
    <t>EC 406</t>
    <phoneticPr fontId="1" type="noConversion"/>
  </si>
  <si>
    <t>Compulab Srl</t>
    <phoneticPr fontId="1" type="noConversion"/>
  </si>
  <si>
    <t>Faro Srl</t>
    <phoneticPr fontId="1" type="noConversion"/>
  </si>
  <si>
    <t>SO.ME.D Spa</t>
    <phoneticPr fontId="1" type="noConversion"/>
  </si>
  <si>
    <t>Gerry Service di Pietro Loglisci</t>
    <phoneticPr fontId="1" type="noConversion"/>
  </si>
  <si>
    <t>Schedule 2 LTD</t>
    <phoneticPr fontId="1" type="noConversion"/>
  </si>
  <si>
    <t>Ente Autonomo Fiera del Levante</t>
    <phoneticPr fontId="1" type="noConversion"/>
  </si>
  <si>
    <t>03/2015</t>
    <phoneticPr fontId="1" type="noConversion"/>
  </si>
  <si>
    <t>Data Pagamento</t>
    <phoneticPr fontId="1" type="noConversion"/>
  </si>
  <si>
    <t>Edicola Giornali Traversa Ernesto</t>
    <phoneticPr fontId="1" type="noConversion"/>
  </si>
  <si>
    <t>100 Autori Associazione delle Autorialità Cinetelevisive</t>
    <phoneticPr fontId="1" type="noConversion"/>
  </si>
  <si>
    <t>Arena del sole Snc di D. Fusco e P. Lenti</t>
    <phoneticPr fontId="1" type="noConversion"/>
  </si>
  <si>
    <t>Developing.it Srl</t>
    <phoneticPr fontId="1" type="noConversion"/>
  </si>
  <si>
    <t>Pubblicità &amp; Stampa Srl</t>
    <phoneticPr fontId="1" type="noConversion"/>
  </si>
  <si>
    <t>Costruzioni e Manutenzioni Spa</t>
    <phoneticPr fontId="1" type="noConversion"/>
  </si>
  <si>
    <t>rosato Global Service Srl</t>
    <phoneticPr fontId="1" type="noConversion"/>
  </si>
  <si>
    <t>Arena del Sole di D. Fusco e P. Lenti &amp; C. Snc</t>
    <phoneticPr fontId="1" type="noConversion"/>
  </si>
  <si>
    <t>Kinesis Srl</t>
    <phoneticPr fontId="1" type="noConversion"/>
  </si>
  <si>
    <t>Coop. Soc. Il nuovo Fantarca Onlus SRL</t>
    <phoneticPr fontId="1" type="noConversion"/>
  </si>
  <si>
    <t>Mediterranea Film Soc. Coop A. R.L.</t>
    <phoneticPr fontId="1" type="noConversion"/>
  </si>
  <si>
    <t>Arcadia Food Srl</t>
    <phoneticPr fontId="1" type="noConversion"/>
  </si>
  <si>
    <t>306</t>
    <phoneticPr fontId="1" type="noConversion"/>
  </si>
  <si>
    <t>Vogliacco Felice</t>
    <phoneticPr fontId="1" type="noConversion"/>
  </si>
  <si>
    <t>Editrice Salentina Srl</t>
    <phoneticPr fontId="1" type="noConversion"/>
  </si>
  <si>
    <t>165/2015</t>
    <phoneticPr fontId="1" type="noConversion"/>
  </si>
  <si>
    <t>2/2015</t>
    <phoneticPr fontId="1" type="noConversion"/>
  </si>
  <si>
    <t>Clear Channel Jolly Pubblicità Spa</t>
    <phoneticPr fontId="1" type="noConversion"/>
  </si>
  <si>
    <t>2015/00311/S1</t>
    <phoneticPr fontId="1" type="noConversion"/>
  </si>
  <si>
    <t>Systemar Viaggi Srl</t>
    <phoneticPr fontId="1" type="noConversion"/>
  </si>
  <si>
    <t>Cinema Teatro e Arena Vignola</t>
    <phoneticPr fontId="1" type="noConversion"/>
  </si>
  <si>
    <t>Medici Senza Frontiere Onlus</t>
    <phoneticPr fontId="1" type="noConversion"/>
  </si>
  <si>
    <t>08/2015</t>
    <phoneticPr fontId="1" type="noConversion"/>
  </si>
  <si>
    <t>156</t>
    <phoneticPr fontId="1" type="noConversion"/>
  </si>
  <si>
    <t>Macchiavelli Eventi SAS</t>
    <phoneticPr fontId="1" type="noConversion"/>
  </si>
  <si>
    <t>Developing.it Srl</t>
    <phoneticPr fontId="1" type="noConversion"/>
  </si>
  <si>
    <t>Chiesa Parrocchiale della Cattedrale - Sala Farina</t>
    <phoneticPr fontId="1" type="noConversion"/>
  </si>
  <si>
    <t>Ai 2 Ghiottoni di Marinelli Rosa</t>
    <phoneticPr fontId="1" type="noConversion"/>
  </si>
  <si>
    <t>EC 175</t>
    <phoneticPr fontId="1" type="noConversion"/>
  </si>
  <si>
    <t>Fantarca's Movie Srl</t>
    <phoneticPr fontId="1" type="noConversion"/>
  </si>
  <si>
    <t>Cannes Accomodation SARL</t>
    <phoneticPr fontId="1" type="noConversion"/>
  </si>
  <si>
    <t>Clary Gianluca</t>
    <phoneticPr fontId="1" type="noConversion"/>
  </si>
  <si>
    <t>Cineteca Lucana</t>
    <phoneticPr fontId="1" type="noConversion"/>
  </si>
  <si>
    <t>Associazione ProPugliaPhoto</t>
    <phoneticPr fontId="1" type="noConversion"/>
  </si>
  <si>
    <t>Famica Srl</t>
    <phoneticPr fontId="1" type="noConversion"/>
  </si>
  <si>
    <t>Puglia Holiday Srl</t>
    <phoneticPr fontId="1" type="noConversion"/>
  </si>
  <si>
    <t>Laboratorio cornici e Restauro Donno di V. Donno</t>
    <phoneticPr fontId="1" type="noConversion"/>
  </si>
  <si>
    <t>Atropina Snc di A. fumarola e F. Binetti</t>
    <phoneticPr fontId="1" type="noConversion"/>
  </si>
  <si>
    <t>Vernice Roberta</t>
    <phoneticPr fontId="1" type="noConversion"/>
  </si>
  <si>
    <t>Tre Cinque Tre Srl</t>
    <phoneticPr fontId="1" type="noConversion"/>
  </si>
  <si>
    <t>Sistec Srl</t>
    <phoneticPr fontId="1" type="noConversion"/>
  </si>
  <si>
    <t>Società Coop. Don Bosco "DB D'essai"</t>
    <phoneticPr fontId="1" type="noConversion"/>
  </si>
  <si>
    <t>Charlot Srl</t>
    <phoneticPr fontId="1" type="noConversion"/>
  </si>
  <si>
    <t>Hart Properties Inc Entertainment</t>
    <phoneticPr fontId="1" type="noConversion"/>
  </si>
  <si>
    <t>Pezzotta Alberto</t>
    <phoneticPr fontId="1" type="noConversion"/>
  </si>
  <si>
    <t>Avantaggiato Massimo</t>
    <phoneticPr fontId="1" type="noConversion"/>
  </si>
  <si>
    <t>DDlux</t>
    <phoneticPr fontId="1" type="noConversion"/>
  </si>
  <si>
    <t>201504</t>
    <phoneticPr fontId="1" type="noConversion"/>
  </si>
  <si>
    <t>99</t>
    <phoneticPr fontId="1" type="noConversion"/>
  </si>
  <si>
    <t>Cinestat Srl</t>
    <phoneticPr fontId="1" type="noConversion"/>
  </si>
  <si>
    <t>Scarafile Giovanni</t>
    <phoneticPr fontId="1" type="noConversion"/>
  </si>
  <si>
    <t>Maroccini Lara</t>
    <phoneticPr fontId="1" type="noConversion"/>
  </si>
  <si>
    <t>Draka Production Srl</t>
    <phoneticPr fontId="1" type="noConversion"/>
  </si>
  <si>
    <t>Logged Srl</t>
    <phoneticPr fontId="1" type="noConversion"/>
  </si>
  <si>
    <t>Inside Sas</t>
    <phoneticPr fontId="1" type="noConversion"/>
  </si>
  <si>
    <t>Tre Cinque Tre Srl</t>
    <phoneticPr fontId="1" type="noConversion"/>
  </si>
  <si>
    <t>Arena del sole Snc di D. Fusco e P. Lenti</t>
    <phoneticPr fontId="1" type="noConversion"/>
  </si>
  <si>
    <t>Cinema Riuniti Snc</t>
    <phoneticPr fontId="1" type="noConversion"/>
  </si>
  <si>
    <t>Roselli Giuseppe La Copisteria</t>
    <phoneticPr fontId="1" type="noConversion"/>
  </si>
  <si>
    <t>Nicola Zonno eredi Snc</t>
    <phoneticPr fontId="1" type="noConversion"/>
  </si>
  <si>
    <t>Pyramide SA's</t>
    <phoneticPr fontId="1" type="noConversion"/>
  </si>
  <si>
    <t>100/14</t>
    <phoneticPr fontId="1" type="noConversion"/>
  </si>
  <si>
    <t>Gaetano Pierno</t>
    <phoneticPr fontId="1" type="noConversion"/>
  </si>
  <si>
    <t>Società Coop. Don Bosco "DB D'essai"</t>
    <phoneticPr fontId="1" type="noConversion"/>
  </si>
  <si>
    <t>Settima Arte Srl</t>
    <phoneticPr fontId="1" type="noConversion"/>
  </si>
  <si>
    <t>17/15</t>
    <phoneticPr fontId="1" type="noConversion"/>
  </si>
  <si>
    <t>Italgrafica Sud Srl</t>
    <phoneticPr fontId="1" type="noConversion"/>
  </si>
  <si>
    <t>EC 334</t>
    <phoneticPr fontId="1" type="noConversion"/>
  </si>
  <si>
    <t>EC 370</t>
    <phoneticPr fontId="1" type="noConversion"/>
  </si>
  <si>
    <t>Guitar Srl</t>
    <phoneticPr fontId="1" type="noConversion"/>
  </si>
  <si>
    <t>EC 275</t>
    <phoneticPr fontId="1" type="noConversion"/>
  </si>
  <si>
    <t>Logged Srl</t>
    <phoneticPr fontId="1" type="noConversion"/>
  </si>
  <si>
    <t>EC 382</t>
    <phoneticPr fontId="1" type="noConversion"/>
  </si>
  <si>
    <t>S.R.Q. Srl</t>
    <phoneticPr fontId="1" type="noConversion"/>
  </si>
  <si>
    <t>Abbonamento Mediateca SIAE</t>
    <phoneticPr fontId="1" type="noConversion"/>
  </si>
  <si>
    <t>Immobilnova Srl</t>
    <phoneticPr fontId="1" type="noConversion"/>
  </si>
  <si>
    <t>Asco Srl</t>
    <phoneticPr fontId="1" type="noConversion"/>
  </si>
  <si>
    <t>Ugo Patroni Griffi</t>
    <phoneticPr fontId="1" type="noConversion"/>
  </si>
  <si>
    <t>EC 24</t>
    <phoneticPr fontId="1" type="noConversion"/>
  </si>
  <si>
    <t>Melorio Impiantistica Srl</t>
    <phoneticPr fontId="1" type="noConversion"/>
  </si>
  <si>
    <t>Comando Prov. VV. F. Bari</t>
    <phoneticPr fontId="1" type="noConversion"/>
  </si>
  <si>
    <t>Roger Ballen Photography LTD</t>
    <phoneticPr fontId="1" type="noConversion"/>
  </si>
  <si>
    <t>Pierno Riccardo</t>
    <phoneticPr fontId="1" type="noConversion"/>
  </si>
  <si>
    <t>11/2015</t>
    <phoneticPr fontId="1" type="noConversion"/>
  </si>
  <si>
    <t>Avantaggiato Massimo</t>
    <phoneticPr fontId="1" type="noConversion"/>
  </si>
  <si>
    <t>Nextopera Srl</t>
    <phoneticPr fontId="1" type="noConversion"/>
  </si>
  <si>
    <t>38/100</t>
    <phoneticPr fontId="1" type="noConversion"/>
  </si>
  <si>
    <t>Eataly Distribuzione Srl</t>
    <phoneticPr fontId="1" type="noConversion"/>
  </si>
  <si>
    <t>Academy Two Srl</t>
    <phoneticPr fontId="1" type="noConversion"/>
  </si>
  <si>
    <t>26/2015</t>
    <phoneticPr fontId="1" type="noConversion"/>
  </si>
  <si>
    <t>Ruggiero Pierno</t>
    <phoneticPr fontId="1" type="noConversion"/>
  </si>
  <si>
    <t>L'Eco della Stampa Spa</t>
    <phoneticPr fontId="1" type="noConversion"/>
  </si>
  <si>
    <t>Hart Properties Inc</t>
    <phoneticPr fontId="1" type="noConversion"/>
  </si>
  <si>
    <t>Coop. Sociale I Bambini di Truffaut</t>
    <phoneticPr fontId="1" type="noConversion"/>
  </si>
  <si>
    <t>Clary Francesco</t>
    <phoneticPr fontId="1" type="noConversion"/>
  </si>
  <si>
    <t>Associazione Culturale Spazio Cineforum</t>
    <phoneticPr fontId="1" type="noConversion"/>
  </si>
  <si>
    <t>Asco Srl</t>
    <phoneticPr fontId="1" type="noConversion"/>
  </si>
  <si>
    <t>Tourexp Srl</t>
    <phoneticPr fontId="1" type="noConversion"/>
  </si>
  <si>
    <t>Associazione Culturale 3E-Medi@ Immagine&amp;Comunicazione</t>
    <phoneticPr fontId="1" type="noConversion"/>
  </si>
  <si>
    <t>Sama Eventi Comunication Agency di L. Marino</t>
    <phoneticPr fontId="1" type="noConversion"/>
  </si>
  <si>
    <t>H3G Spa</t>
    <phoneticPr fontId="1" type="noConversion"/>
  </si>
  <si>
    <t>Logged Srl</t>
    <phoneticPr fontId="1" type="noConversion"/>
  </si>
  <si>
    <t>N.A.V. Srl</t>
    <phoneticPr fontId="1" type="noConversion"/>
  </si>
  <si>
    <t>Association Ecletic</t>
    <phoneticPr fontId="1" type="noConversion"/>
  </si>
  <si>
    <t>Consorzio Idria S.C.R.L.</t>
    <phoneticPr fontId="1" type="noConversion"/>
  </si>
  <si>
    <t>Rai - Radiotelevisione italiana Spa</t>
    <phoneticPr fontId="1" type="noConversion"/>
  </si>
  <si>
    <t>Logged Srl</t>
    <phoneticPr fontId="1" type="noConversion"/>
  </si>
  <si>
    <t>FDL000301</t>
    <phoneticPr fontId="1" type="noConversion"/>
  </si>
  <si>
    <t>Ente Parrocchia SS. Sacramento - Cinema Splendor</t>
    <phoneticPr fontId="1" type="noConversion"/>
  </si>
  <si>
    <t>Persichella Sabino</t>
    <phoneticPr fontId="1" type="noConversion"/>
  </si>
  <si>
    <t>EC 128</t>
    <phoneticPr fontId="1" type="noConversion"/>
  </si>
  <si>
    <t>09R</t>
    <phoneticPr fontId="1" type="noConversion"/>
  </si>
  <si>
    <t>Giannini Snc</t>
    <phoneticPr fontId="1" type="noConversion"/>
  </si>
  <si>
    <t>Vino &amp; Sapori Srl a capitale ridotto</t>
    <phoneticPr fontId="1" type="noConversion"/>
  </si>
  <si>
    <t>22/2015</t>
    <phoneticPr fontId="1" type="noConversion"/>
  </si>
  <si>
    <t>Università degli Studi Di Bari Aldo Moro</t>
    <phoneticPr fontId="1" type="noConversion"/>
  </si>
  <si>
    <t>EC 405</t>
    <phoneticPr fontId="1" type="noConversion"/>
  </si>
  <si>
    <t>Leonardo Angelini</t>
    <phoneticPr fontId="1" type="noConversion"/>
  </si>
  <si>
    <t>Sismet Srl</t>
    <phoneticPr fontId="1" type="noConversion"/>
  </si>
  <si>
    <t>Saito Mauro</t>
    <phoneticPr fontId="1" type="noConversion"/>
  </si>
  <si>
    <t>Studio Tecnico Ingravallo Nicola</t>
    <phoneticPr fontId="1" type="noConversion"/>
  </si>
  <si>
    <t>Stampa Sud Spa</t>
    <phoneticPr fontId="1" type="noConversion"/>
  </si>
  <si>
    <t>RCS MediaGroup spa</t>
    <phoneticPr fontId="1" type="noConversion"/>
  </si>
  <si>
    <t>Arena de sole di D. fusco e P. Lenti &amp; c. Snc</t>
    <phoneticPr fontId="1" type="noConversion"/>
  </si>
  <si>
    <t>Causo Massimo</t>
    <phoneticPr fontId="1" type="noConversion"/>
  </si>
  <si>
    <t>Scarafile Giovanni</t>
    <phoneticPr fontId="1" type="noConversion"/>
  </si>
  <si>
    <t>Chiesa Parrocchiale della Cattedrale - Sala Farina</t>
    <phoneticPr fontId="1" type="noConversion"/>
  </si>
  <si>
    <t>GrafiSystem Snc</t>
    <phoneticPr fontId="1" type="noConversion"/>
  </si>
  <si>
    <t>Edicola Giornali Traversa Ernesto</t>
    <phoneticPr fontId="1" type="noConversion"/>
  </si>
  <si>
    <t>Edicola Giornali Traversa Ernesto</t>
  </si>
  <si>
    <t>Eataly Distribuzione Srl</t>
    <phoneticPr fontId="1" type="noConversion"/>
  </si>
  <si>
    <t>Montini Franco</t>
    <phoneticPr fontId="1" type="noConversion"/>
  </si>
  <si>
    <t>Colazzo Alessandro</t>
    <phoneticPr fontId="1" type="noConversion"/>
  </si>
  <si>
    <t>Laraspata Marino</t>
    <phoneticPr fontId="1" type="noConversion"/>
  </si>
  <si>
    <t>Sistec Srl</t>
    <phoneticPr fontId="1" type="noConversion"/>
  </si>
  <si>
    <t>Cinema Vignola di Savino Vignola</t>
    <phoneticPr fontId="1" type="noConversion"/>
  </si>
  <si>
    <t>Dogre Srl - tassa comunale di affissione materiali pubblicitari</t>
    <phoneticPr fontId="1" type="noConversion"/>
  </si>
  <si>
    <t>Tenuta Monacelle Srl</t>
    <phoneticPr fontId="1" type="noConversion"/>
  </si>
  <si>
    <t>12/2015</t>
    <phoneticPr fontId="1" type="noConversion"/>
  </si>
  <si>
    <t>Marini Marina</t>
    <phoneticPr fontId="1" type="noConversion"/>
  </si>
  <si>
    <t>D.F.M. Srl</t>
    <phoneticPr fontId="1" type="noConversion"/>
  </si>
  <si>
    <t>1A</t>
    <phoneticPr fontId="1" type="noConversion"/>
  </si>
  <si>
    <t>0011-2015</t>
    <phoneticPr fontId="1" type="noConversion"/>
  </si>
  <si>
    <t>46</t>
    <phoneticPr fontId="1" type="noConversion"/>
  </si>
  <si>
    <t>Maestrale Srl</t>
    <phoneticPr fontId="1" type="noConversion"/>
  </si>
  <si>
    <t>Avantaggiato Massimo</t>
    <phoneticPr fontId="1" type="noConversion"/>
  </si>
  <si>
    <t>3</t>
    <phoneticPr fontId="1" type="noConversion"/>
  </si>
  <si>
    <t>Systemar Viaggi Srl</t>
    <phoneticPr fontId="1" type="noConversion"/>
  </si>
  <si>
    <t>684/A</t>
    <phoneticPr fontId="1" type="noConversion"/>
  </si>
  <si>
    <t>Abiusi Luigi</t>
    <phoneticPr fontId="1" type="noConversion"/>
  </si>
  <si>
    <t>Rossi Restauri Srl</t>
    <phoneticPr fontId="1" type="noConversion"/>
  </si>
  <si>
    <t>Fusco Maria Pia</t>
    <phoneticPr fontId="1" type="noConversion"/>
  </si>
  <si>
    <t>Ruggiero Pierno</t>
    <phoneticPr fontId="1" type="noConversion"/>
  </si>
  <si>
    <t>De Lena Tommaso Maria</t>
    <phoneticPr fontId="1" type="noConversion"/>
  </si>
  <si>
    <t>30-0414</t>
    <phoneticPr fontId="1" type="noConversion"/>
  </si>
  <si>
    <t>Centro di Cultura Agis</t>
    <phoneticPr fontId="1" type="noConversion"/>
  </si>
  <si>
    <t>Associazione Culturale Cinethic</t>
    <phoneticPr fontId="1" type="noConversion"/>
  </si>
  <si>
    <t>Pino chiodo Cinema Engineering Srl</t>
    <phoneticPr fontId="1" type="noConversion"/>
  </si>
  <si>
    <t>Sistec Srl</t>
    <phoneticPr fontId="1" type="noConversion"/>
  </si>
  <si>
    <t>Visit Films LLC</t>
    <phoneticPr fontId="1" type="noConversion"/>
  </si>
  <si>
    <t>Amarelarte Associazione Culturale</t>
    <phoneticPr fontId="1" type="noConversion"/>
  </si>
  <si>
    <t>C&amp;C Consulting Srl</t>
    <phoneticPr fontId="1" type="noConversion"/>
  </si>
  <si>
    <t>Systemar Viaggi Srl</t>
    <phoneticPr fontId="1" type="noConversion"/>
  </si>
  <si>
    <t>133/2014</t>
    <phoneticPr fontId="1" type="noConversion"/>
  </si>
  <si>
    <t>FB Srl</t>
    <phoneticPr fontId="1" type="noConversion"/>
  </si>
  <si>
    <t>100</t>
    <phoneticPr fontId="1" type="noConversion"/>
  </si>
  <si>
    <t>16/2015</t>
    <phoneticPr fontId="1" type="noConversion"/>
  </si>
  <si>
    <t>18/2015</t>
    <phoneticPr fontId="1" type="noConversion"/>
  </si>
  <si>
    <t>Maroccini Lara</t>
    <phoneticPr fontId="1" type="noConversion"/>
  </si>
  <si>
    <t>Cinema Palladino</t>
    <phoneticPr fontId="1" type="noConversion"/>
  </si>
  <si>
    <t>H3G Spa</t>
    <phoneticPr fontId="1" type="noConversion"/>
  </si>
  <si>
    <t>Sud Stampa Snc</t>
    <phoneticPr fontId="1" type="noConversion"/>
  </si>
  <si>
    <t>Faro Srl</t>
    <phoneticPr fontId="1" type="noConversion"/>
  </si>
  <si>
    <t>2014/1104A</t>
    <phoneticPr fontId="1" type="noConversion"/>
  </si>
  <si>
    <t>Rossi Restauri Srl</t>
    <phoneticPr fontId="1" type="noConversion"/>
  </si>
  <si>
    <t>RCS Mediagroup Spa</t>
    <phoneticPr fontId="1" type="noConversion"/>
  </si>
  <si>
    <t>Agenzia Ansa</t>
    <phoneticPr fontId="1" type="noConversion"/>
  </si>
  <si>
    <t>Califano Srl</t>
    <phoneticPr fontId="1" type="noConversion"/>
  </si>
  <si>
    <t>Allfilm OU</t>
    <phoneticPr fontId="1" type="noConversion"/>
  </si>
  <si>
    <t>Ente Parrocchia SS. Sacramento - Cinema Splendor</t>
    <phoneticPr fontId="1" type="noConversion"/>
  </si>
  <si>
    <t>Biocity Srl</t>
    <phoneticPr fontId="1" type="noConversion"/>
  </si>
  <si>
    <t>Marsilli Libelli Piero</t>
    <phoneticPr fontId="1" type="noConversion"/>
  </si>
  <si>
    <t>Pubblicità &amp; Stampa Srl</t>
    <phoneticPr fontId="1" type="noConversion"/>
  </si>
  <si>
    <t>Paparusso Riccardo</t>
    <phoneticPr fontId="1" type="noConversion"/>
  </si>
  <si>
    <t>2014/18</t>
    <phoneticPr fontId="1" type="noConversion"/>
  </si>
  <si>
    <t>Paco Cinematografica Srl</t>
    <phoneticPr fontId="1" type="noConversion"/>
  </si>
  <si>
    <t>Movie&amp;Mapping</t>
    <phoneticPr fontId="1" type="noConversion"/>
  </si>
  <si>
    <t>H3G Spa</t>
    <phoneticPr fontId="1" type="noConversion"/>
  </si>
  <si>
    <t>Big Sur Soc. Coop. A R.L.</t>
    <phoneticPr fontId="1" type="noConversion"/>
  </si>
  <si>
    <t>L'Eco della Stampa Spa</t>
    <phoneticPr fontId="1" type="noConversion"/>
  </si>
  <si>
    <t>A.P.S. Advertising Srl</t>
    <phoneticPr fontId="1" type="noConversion"/>
  </si>
  <si>
    <t>H3G Spa</t>
    <phoneticPr fontId="1" type="noConversion"/>
  </si>
  <si>
    <t>Ente Autonomo Fiera del Levante</t>
    <phoneticPr fontId="1" type="noConversion"/>
  </si>
  <si>
    <t>Strippoli Annamaria</t>
    <phoneticPr fontId="1" type="noConversion"/>
  </si>
  <si>
    <t>Coop. Soc. Artes ARL</t>
    <phoneticPr fontId="1" type="noConversion"/>
  </si>
  <si>
    <t>Cooperativa Kama ARL</t>
    <phoneticPr fontId="1" type="noConversion"/>
  </si>
  <si>
    <t>Parrocchia B.V. Assunta - Sala Farina</t>
    <phoneticPr fontId="1" type="noConversion"/>
  </si>
  <si>
    <t>Avantaggiato Massimo</t>
    <phoneticPr fontId="1" type="noConversion"/>
  </si>
  <si>
    <t>Fondazione Centro Sperimentale di Cinematografia</t>
    <phoneticPr fontId="1" type="noConversion"/>
  </si>
  <si>
    <t>Parrocchia Spirito Santo - Il Piccolo</t>
    <phoneticPr fontId="1" type="noConversion"/>
  </si>
  <si>
    <t>Videodrome srl</t>
    <phoneticPr fontId="1" type="noConversion"/>
  </si>
  <si>
    <t>Associazione Culturale Uzakistan</t>
    <phoneticPr fontId="1" type="noConversion"/>
  </si>
  <si>
    <t>A. Manzoni &amp; C. Spa</t>
    <phoneticPr fontId="1" type="noConversion"/>
  </si>
  <si>
    <t>Castellano Giancarlo &amp; C. Sas</t>
    <phoneticPr fontId="1" type="noConversion"/>
  </si>
  <si>
    <t>Pubblicità &amp; Stampa Srl</t>
    <phoneticPr fontId="1" type="noConversion"/>
  </si>
  <si>
    <t>FF3300 Visual Arts &amp; Design</t>
    <phoneticPr fontId="1" type="noConversion"/>
  </si>
  <si>
    <t>Centro di Cultura Agis</t>
    <phoneticPr fontId="1" type="noConversion"/>
  </si>
  <si>
    <t>Big Sur Soc. Coop. A R.L.</t>
    <phoneticPr fontId="1" type="noConversion"/>
  </si>
  <si>
    <t>Pole de l'image</t>
    <phoneticPr fontId="1" type="noConversion"/>
  </si>
  <si>
    <t>29/01</t>
    <phoneticPr fontId="1" type="noConversion"/>
  </si>
  <si>
    <t>Associazione Elaborazione</t>
    <phoneticPr fontId="1" type="noConversion"/>
  </si>
  <si>
    <t>Carocci Editore spa</t>
    <phoneticPr fontId="1" type="noConversion"/>
  </si>
  <si>
    <t>Morfimare Srl</t>
    <phoneticPr fontId="1" type="noConversion"/>
  </si>
  <si>
    <t>Sagraf Srl</t>
    <phoneticPr fontId="1" type="noConversion"/>
  </si>
  <si>
    <t>Associazione Culturale Transtv</t>
    <phoneticPr fontId="1" type="noConversion"/>
  </si>
  <si>
    <t>Tregua Marco</t>
    <phoneticPr fontId="1" type="noConversion"/>
  </si>
  <si>
    <t>P34-0096</t>
    <phoneticPr fontId="1" type="noConversion"/>
  </si>
  <si>
    <t>So.Me.D Spa</t>
    <phoneticPr fontId="1" type="noConversion"/>
  </si>
  <si>
    <t>Associazione Culturale Cinethic</t>
    <phoneticPr fontId="1" type="noConversion"/>
  </si>
  <si>
    <t>Immobilnova Srl - Hilton Garden Inn Lecce</t>
    <phoneticPr fontId="1" type="noConversion"/>
  </si>
  <si>
    <t>Gerry Service di Pietro Loglisci</t>
    <phoneticPr fontId="1" type="noConversion"/>
  </si>
  <si>
    <t>La Sarraz Pictures Srl</t>
    <phoneticPr fontId="1" type="noConversion"/>
  </si>
  <si>
    <t>Ignazzi Srl</t>
    <phoneticPr fontId="1" type="noConversion"/>
  </si>
  <si>
    <t>Avantaggiato Massimo</t>
    <phoneticPr fontId="1" type="noConversion"/>
  </si>
  <si>
    <t>Mezzapesa Fortunato</t>
    <phoneticPr fontId="1" type="noConversion"/>
  </si>
  <si>
    <t>EC 533</t>
    <phoneticPr fontId="1" type="noConversion"/>
  </si>
  <si>
    <t>De Venere Consiglia</t>
    <phoneticPr fontId="1" type="noConversion"/>
  </si>
  <si>
    <t>Importo Documento</t>
    <phoneticPr fontId="1" type="noConversion"/>
  </si>
  <si>
    <t>AON - Assicurazione AAW</t>
    <phoneticPr fontId="1" type="noConversion"/>
  </si>
  <si>
    <t>Bevilacqua Antonio Trasporti &amp; Tralsochi</t>
    <phoneticPr fontId="1" type="noConversion"/>
  </si>
  <si>
    <t>Systemar Viaggi Srl</t>
    <phoneticPr fontId="1" type="noConversion"/>
  </si>
  <si>
    <t>Esse Ingegneria Srl</t>
    <phoneticPr fontId="1" type="noConversion"/>
  </si>
  <si>
    <t>Westblick GmbH</t>
    <phoneticPr fontId="1" type="noConversion"/>
  </si>
  <si>
    <t>R2014-040</t>
    <phoneticPr fontId="1" type="noConversion"/>
  </si>
  <si>
    <t>Mediterranea Spa</t>
    <phoneticPr fontId="1" type="noConversion"/>
  </si>
  <si>
    <t>Cinema Riuniti Snc di Cicolella F. P. &amp; C.</t>
    <phoneticPr fontId="1" type="noConversion"/>
  </si>
  <si>
    <t>Media Business Insight LTD</t>
    <phoneticPr fontId="1" type="noConversion"/>
  </si>
  <si>
    <t>EC 476</t>
    <phoneticPr fontId="1" type="noConversion"/>
  </si>
  <si>
    <t>Fondazione Ente dello Spettacolo</t>
    <phoneticPr fontId="1" type="noConversion"/>
  </si>
  <si>
    <t>Trevisi Daniele</t>
    <phoneticPr fontId="1" type="noConversion"/>
  </si>
  <si>
    <t>Associazione Archivio Italiano Paesaggi Sonori</t>
    <phoneticPr fontId="1" type="noConversion"/>
  </si>
  <si>
    <t>Attimonelli Petraglione Claudia</t>
    <phoneticPr fontId="1" type="noConversion"/>
  </si>
  <si>
    <t>Rizzi Leonardo</t>
    <phoneticPr fontId="1" type="noConversion"/>
  </si>
  <si>
    <t>Developing.it Srl</t>
    <phoneticPr fontId="1" type="noConversion"/>
  </si>
  <si>
    <t>Ruggiero Pierno</t>
    <phoneticPr fontId="1" type="noConversion"/>
  </si>
  <si>
    <t>Cinema Riuniti Snc di Cicolella F. P. &amp; C.</t>
    <phoneticPr fontId="1" type="noConversion"/>
  </si>
  <si>
    <t>Parrocchia Santo Spirito - Cinema Il Piccolo</t>
    <phoneticPr fontId="1" type="noConversion"/>
  </si>
  <si>
    <t>Settima Arte Srl</t>
    <phoneticPr fontId="1" type="noConversion"/>
  </si>
  <si>
    <t>2C Castellano di Castellano C. Luigi</t>
    <phoneticPr fontId="1" type="noConversion"/>
  </si>
  <si>
    <t>Castellano Giancarlo &amp; C. Sas</t>
    <phoneticPr fontId="1" type="noConversion"/>
  </si>
  <si>
    <t>Tclub di Marcello Reina</t>
    <phoneticPr fontId="1" type="noConversion"/>
  </si>
  <si>
    <t>Istituto Italiano per l'Industria Culturale - IsICult</t>
    <phoneticPr fontId="1" type="noConversion"/>
  </si>
  <si>
    <t>Parrocchia B.V. Assunta - Sala Farina</t>
    <phoneticPr fontId="1" type="noConversion"/>
  </si>
  <si>
    <t>Ente Parrocchia SS. Sacramento - Cinema Splendor</t>
    <phoneticPr fontId="1" type="noConversion"/>
  </si>
  <si>
    <t>Caffetteria Granafei Nervegna</t>
    <phoneticPr fontId="1" type="noConversion"/>
  </si>
  <si>
    <t>Monteleone Francesco</t>
    <phoneticPr fontId="1" type="noConversion"/>
  </si>
  <si>
    <t>Alpitour World Hotels &amp; Resort Spa</t>
    <phoneticPr fontId="1" type="noConversion"/>
  </si>
  <si>
    <t>Upgrading Service Spa</t>
    <phoneticPr fontId="1" type="noConversion"/>
  </si>
  <si>
    <t xml:space="preserve">Microcinema Soc. Coop </t>
    <phoneticPr fontId="1" type="noConversion"/>
  </si>
  <si>
    <t>EC 83</t>
    <phoneticPr fontId="1" type="noConversion"/>
  </si>
  <si>
    <t>Sogofif</t>
    <phoneticPr fontId="1" type="noConversion"/>
  </si>
  <si>
    <t>Ruggiero Pierno</t>
    <phoneticPr fontId="1" type="noConversion"/>
  </si>
  <si>
    <t>Mac Film Sas</t>
    <phoneticPr fontId="1" type="noConversion"/>
  </si>
  <si>
    <t>Metamor Architetti Associati</t>
    <phoneticPr fontId="1" type="noConversion"/>
  </si>
  <si>
    <t>Sagraf Srl</t>
    <phoneticPr fontId="1" type="noConversion"/>
  </si>
  <si>
    <t>Se.Pro Srl</t>
    <phoneticPr fontId="1" type="noConversion"/>
  </si>
  <si>
    <t>Media Business Insight LTD</t>
    <phoneticPr fontId="1" type="noConversion"/>
  </si>
  <si>
    <t>Film Boutique SA</t>
    <phoneticPr fontId="1" type="noConversion"/>
  </si>
  <si>
    <t>EC 492</t>
    <phoneticPr fontId="1" type="noConversion"/>
  </si>
  <si>
    <t xml:space="preserve"> MAV AVCP</t>
    <phoneticPr fontId="1" type="noConversion"/>
  </si>
  <si>
    <t>Rm Consulting Srl</t>
    <phoneticPr fontId="1" type="noConversion"/>
  </si>
  <si>
    <t>NHL Management Srl</t>
    <phoneticPr fontId="1" type="noConversion"/>
  </si>
  <si>
    <t>Bibì Film TV Srl</t>
    <phoneticPr fontId="1" type="noConversion"/>
  </si>
  <si>
    <t>Parrocchia S. Spirito - Cinema Il Piccolo</t>
    <phoneticPr fontId="1" type="noConversion"/>
  </si>
  <si>
    <t>Cooperativa Kama ARL</t>
    <phoneticPr fontId="1" type="noConversion"/>
  </si>
  <si>
    <t>Films Distribution</t>
    <phoneticPr fontId="1" type="noConversion"/>
  </si>
  <si>
    <t>Korema Snc</t>
    <phoneticPr fontId="1" type="noConversion"/>
  </si>
  <si>
    <t>Sandei Srl</t>
    <phoneticPr fontId="1" type="noConversion"/>
  </si>
  <si>
    <t>Editoriale Duesse Spa</t>
    <phoneticPr fontId="1" type="noConversion"/>
  </si>
  <si>
    <t>401/2014</t>
    <phoneticPr fontId="1" type="noConversion"/>
  </si>
  <si>
    <t>Mark in Video Srl</t>
    <phoneticPr fontId="1" type="noConversion"/>
  </si>
  <si>
    <t>Editoriale Genesis Srl</t>
    <phoneticPr fontId="1" type="noConversion"/>
  </si>
  <si>
    <t>Meleti Paolo</t>
    <phoneticPr fontId="1" type="noConversion"/>
  </si>
  <si>
    <t>M.D.M. Congress Srl</t>
    <phoneticPr fontId="1" type="noConversion"/>
  </si>
  <si>
    <t>2014/048</t>
    <phoneticPr fontId="1" type="noConversion"/>
  </si>
  <si>
    <t>S.I.A.E</t>
    <phoneticPr fontId="1" type="noConversion"/>
  </si>
  <si>
    <t>EC 493</t>
    <phoneticPr fontId="1" type="noConversion"/>
  </si>
  <si>
    <t>So.Ge.Al di F. Parente &amp; C. Sas</t>
    <phoneticPr fontId="1" type="noConversion"/>
  </si>
  <si>
    <t>Ar.F.A. Tech Srl</t>
    <phoneticPr fontId="1" type="noConversion"/>
  </si>
  <si>
    <t>Toma Simona</t>
    <phoneticPr fontId="1" type="noConversion"/>
  </si>
  <si>
    <t>Asco Srl</t>
    <phoneticPr fontId="1" type="noConversion"/>
  </si>
  <si>
    <t>Gaetano Pierno</t>
    <phoneticPr fontId="1" type="noConversion"/>
  </si>
  <si>
    <t>R2014-023</t>
    <phoneticPr fontId="1" type="noConversion"/>
  </si>
  <si>
    <t>Società cooperativa PAZ</t>
    <phoneticPr fontId="1" type="noConversion"/>
  </si>
  <si>
    <t>Vorkwerk Folletto Sas di Vorkwerk Management Srl</t>
    <phoneticPr fontId="1" type="noConversion"/>
  </si>
  <si>
    <t>EC 336</t>
    <phoneticPr fontId="1" type="noConversion"/>
  </si>
  <si>
    <t>Montini Franco</t>
    <phoneticPr fontId="1" type="noConversion"/>
  </si>
  <si>
    <t>Infoaziende Srl</t>
    <phoneticPr fontId="1" type="noConversion"/>
  </si>
  <si>
    <t>Ente Parrocchia SS. Sacramento - Cinema Splendor</t>
    <phoneticPr fontId="1" type="noConversion"/>
  </si>
  <si>
    <t>Clear Channel Jolly Pubblicità Spa</t>
    <phoneticPr fontId="1" type="noConversion"/>
  </si>
  <si>
    <t>Associazione Italiana Biblioteche</t>
    <phoneticPr fontId="1" type="noConversion"/>
  </si>
  <si>
    <t>Fra.Car Srl</t>
    <phoneticPr fontId="1" type="noConversion"/>
  </si>
  <si>
    <t>Associazione Culturale Assay Onlus</t>
    <phoneticPr fontId="1" type="noConversion"/>
  </si>
  <si>
    <t>Strani Film Srl</t>
    <phoneticPr fontId="1" type="noConversion"/>
  </si>
  <si>
    <t>Caliandro Christian</t>
    <phoneticPr fontId="1" type="noConversion"/>
  </si>
  <si>
    <t>Numero Documento</t>
    <phoneticPr fontId="1" type="noConversion"/>
  </si>
  <si>
    <t>Camera Service Italia Srl</t>
    <phoneticPr fontId="1" type="noConversion"/>
  </si>
  <si>
    <t>Gangelmi Editore Spa</t>
    <phoneticPr fontId="1" type="noConversion"/>
  </si>
  <si>
    <t>Biocity Srl</t>
    <phoneticPr fontId="1" type="noConversion"/>
  </si>
  <si>
    <t>EC 66</t>
    <phoneticPr fontId="1" type="noConversion"/>
  </si>
  <si>
    <t>30/P</t>
    <phoneticPr fontId="1" type="noConversion"/>
  </si>
  <si>
    <t>Morfimare Srl</t>
    <phoneticPr fontId="1" type="noConversion"/>
  </si>
  <si>
    <t>Frulez Srl</t>
    <phoneticPr fontId="1" type="noConversion"/>
  </si>
  <si>
    <t>Maggi Marcello</t>
    <phoneticPr fontId="1" type="noConversion"/>
  </si>
  <si>
    <t>EC 63</t>
    <phoneticPr fontId="1" type="noConversion"/>
  </si>
  <si>
    <t>EC 102</t>
    <phoneticPr fontId="1" type="noConversion"/>
  </si>
  <si>
    <t>EC 65</t>
    <phoneticPr fontId="1" type="noConversion"/>
  </si>
  <si>
    <t>Editoriale Duesse Spa</t>
    <phoneticPr fontId="1" type="noConversion"/>
  </si>
  <si>
    <t>Eco Puglia Design Sas</t>
    <phoneticPr fontId="1" type="noConversion"/>
  </si>
  <si>
    <t>Di Rienzo Maurizio</t>
    <phoneticPr fontId="1" type="noConversion"/>
  </si>
  <si>
    <t>Sinapsi Film</t>
    <phoneticPr fontId="1" type="noConversion"/>
  </si>
  <si>
    <t>Montaldo Agostino Giuliano</t>
    <phoneticPr fontId="1" type="noConversion"/>
  </si>
  <si>
    <t>Il Chiodo Srl</t>
    <phoneticPr fontId="1" type="noConversion"/>
  </si>
  <si>
    <t>EC 151</t>
    <phoneticPr fontId="1" type="noConversion"/>
  </si>
  <si>
    <t>Leonardo Rizzi</t>
    <phoneticPr fontId="1" type="noConversion"/>
  </si>
  <si>
    <t>Cinecittà Studio spa</t>
    <phoneticPr fontId="1" type="noConversion"/>
  </si>
  <si>
    <t>Aboav Mayer Raphael</t>
    <phoneticPr fontId="1" type="noConversion"/>
  </si>
  <si>
    <t>Tregua Marco</t>
    <phoneticPr fontId="1" type="noConversion"/>
  </si>
  <si>
    <t>Costruzioni e Manutenzioni Spa</t>
    <phoneticPr fontId="1" type="noConversion"/>
  </si>
  <si>
    <t>Cairo Pubblicità Spa</t>
    <phoneticPr fontId="1" type="noConversion"/>
  </si>
  <si>
    <t>Palomar</t>
    <phoneticPr fontId="1" type="noConversion"/>
  </si>
  <si>
    <t>14/000622</t>
    <phoneticPr fontId="1" type="noConversion"/>
  </si>
  <si>
    <t>Associazione Culturale Time Zones</t>
    <phoneticPr fontId="1" type="noConversion"/>
  </si>
  <si>
    <t>Urka Sas</t>
    <phoneticPr fontId="1" type="noConversion"/>
  </si>
  <si>
    <t>Settima Arte Srl</t>
    <phoneticPr fontId="1" type="noConversion"/>
  </si>
  <si>
    <t>Eurolab Srl</t>
    <phoneticPr fontId="1" type="noConversion"/>
  </si>
  <si>
    <t>Shelter fot Two LLC</t>
    <phoneticPr fontId="1" type="noConversion"/>
  </si>
  <si>
    <t>Visitilli Giancarlo</t>
    <phoneticPr fontId="1" type="noConversion"/>
  </si>
  <si>
    <t>Aprea Luigi</t>
    <phoneticPr fontId="1" type="noConversion"/>
  </si>
  <si>
    <t>Dellino Carlo</t>
    <phoneticPr fontId="1" type="noConversion"/>
  </si>
  <si>
    <t>Fondazione Lirico Sinfonica Petruzzelli e Teatri di Bari</t>
    <phoneticPr fontId="1" type="noConversion"/>
  </si>
  <si>
    <t>Ecoklima Srl</t>
    <phoneticPr fontId="1" type="noConversion"/>
  </si>
  <si>
    <t>Fantarca's Movie</t>
    <phoneticPr fontId="1" type="noConversion"/>
  </si>
  <si>
    <t>Pezzotta Alberto</t>
    <phoneticPr fontId="1" type="noConversion"/>
  </si>
  <si>
    <t>Sagraf Srl</t>
    <phoneticPr fontId="1" type="noConversion"/>
  </si>
  <si>
    <t>EC 21</t>
    <phoneticPr fontId="1" type="noConversion"/>
  </si>
  <si>
    <t>EC 20</t>
    <phoneticPr fontId="1" type="noConversion"/>
  </si>
  <si>
    <t>EC 19</t>
    <phoneticPr fontId="1" type="noConversion"/>
  </si>
  <si>
    <t>Libreria Roma di R. Gagliano</t>
    <phoneticPr fontId="1" type="noConversion"/>
  </si>
  <si>
    <t>Soc. Coop. Coolclub ARL</t>
    <phoneticPr fontId="1" type="noConversion"/>
  </si>
  <si>
    <t>Monico Giovanna</t>
    <phoneticPr fontId="1" type="noConversion"/>
  </si>
  <si>
    <t>Golden Eagle SHPK</t>
    <phoneticPr fontId="1" type="noConversion"/>
  </si>
  <si>
    <t>Carlucci Vanna</t>
    <phoneticPr fontId="1" type="noConversion"/>
  </si>
  <si>
    <t>Cicolella Francesco Paolo</t>
    <phoneticPr fontId="1" type="noConversion"/>
  </si>
  <si>
    <t>Ar.F.A. Tech Srl</t>
    <phoneticPr fontId="1" type="noConversion"/>
  </si>
  <si>
    <t>Grafisystem Snc</t>
    <phoneticPr fontId="1" type="noConversion"/>
  </si>
  <si>
    <t>Susca Vincenzo</t>
    <phoneticPr fontId="1" type="noConversion"/>
  </si>
  <si>
    <t>Scarafile Giovanni</t>
    <phoneticPr fontId="1" type="noConversion"/>
  </si>
  <si>
    <t>S.I.A.E.</t>
    <phoneticPr fontId="1" type="noConversion"/>
  </si>
  <si>
    <t>EC 631</t>
    <phoneticPr fontId="1" type="noConversion"/>
  </si>
  <si>
    <t>Ente Autonomo Fiera del Levante</t>
    <phoneticPr fontId="1" type="noConversion"/>
  </si>
  <si>
    <t>Sistec Srl</t>
    <phoneticPr fontId="1" type="noConversion"/>
  </si>
  <si>
    <t>Mondoffice Srl</t>
    <phoneticPr fontId="1" type="noConversion"/>
  </si>
  <si>
    <t>Marino Pietro</t>
    <phoneticPr fontId="1" type="noConversion"/>
  </si>
  <si>
    <t>Associazione ProPugliaPhoto</t>
    <phoneticPr fontId="1" type="noConversion"/>
  </si>
  <si>
    <t>FF3300 Visual Arts &amp; Design snc</t>
    <phoneticPr fontId="1" type="noConversion"/>
  </si>
  <si>
    <t>La Monica Alberto</t>
    <phoneticPr fontId="1" type="noConversion"/>
  </si>
  <si>
    <t>Fantarca'S Movie Srl</t>
    <phoneticPr fontId="1" type="noConversion"/>
  </si>
  <si>
    <t>L'Eco della Stampa Spa</t>
    <phoneticPr fontId="1" type="noConversion"/>
  </si>
  <si>
    <t>Vernice Roberta</t>
    <phoneticPr fontId="1" type="noConversion"/>
  </si>
  <si>
    <t>G.S. Srl</t>
    <phoneticPr fontId="1" type="noConversion"/>
  </si>
  <si>
    <t>Melorio Impiantistica Srl</t>
    <phoneticPr fontId="1" type="noConversion"/>
  </si>
  <si>
    <t>Melorio Impiantistica Srl</t>
    <phoneticPr fontId="1" type="noConversion"/>
  </si>
  <si>
    <t>Cinema Riuniti Snc di Cicolella F. P. &amp; C.</t>
    <phoneticPr fontId="1" type="noConversion"/>
  </si>
  <si>
    <t>Desiati Mario</t>
    <phoneticPr fontId="1" type="noConversion"/>
  </si>
  <si>
    <t>Atropina Snc di Fumarola A. e F. Binetti</t>
    <phoneticPr fontId="1" type="noConversion"/>
  </si>
  <si>
    <t>Cinema Palladino</t>
    <phoneticPr fontId="1" type="noConversion"/>
  </si>
  <si>
    <t>Faro Srl</t>
    <phoneticPr fontId="1" type="noConversion"/>
  </si>
  <si>
    <t>Maguffin Sas</t>
    <phoneticPr fontId="1" type="noConversion"/>
  </si>
  <si>
    <t>Cinema Teatro e Arena Vignola</t>
    <phoneticPr fontId="1" type="noConversion"/>
  </si>
  <si>
    <t>Istituto Luce - Cinecittà Srl</t>
    <phoneticPr fontId="1" type="noConversion"/>
  </si>
  <si>
    <t>Mondoffice Srl</t>
    <phoneticPr fontId="1" type="noConversion"/>
  </si>
  <si>
    <t>Vito Plantone</t>
    <phoneticPr fontId="1" type="noConversion"/>
  </si>
  <si>
    <t>Baxter Martin</t>
    <phoneticPr fontId="1" type="noConversion"/>
  </si>
  <si>
    <t>S.R.Q. Srl</t>
    <phoneticPr fontId="1" type="noConversion"/>
  </si>
  <si>
    <t>Ungaro Francesca</t>
    <phoneticPr fontId="1" type="noConversion"/>
  </si>
  <si>
    <t>Omniacine di Castellano Giuseppe</t>
    <phoneticPr fontId="1" type="noConversion"/>
  </si>
  <si>
    <t>P34-0016</t>
    <phoneticPr fontId="1" type="noConversion"/>
  </si>
  <si>
    <t>SAS201403-097</t>
    <phoneticPr fontId="1" type="noConversion"/>
  </si>
  <si>
    <t>EC 86</t>
    <phoneticPr fontId="1" type="noConversion"/>
  </si>
  <si>
    <t>Gruppo Servizi Associati Spa</t>
    <phoneticPr fontId="1" type="noConversion"/>
  </si>
  <si>
    <t>Terminal Video Italia Srl</t>
    <phoneticPr fontId="1" type="noConversion"/>
  </si>
  <si>
    <t>Mediterranea Spa</t>
    <phoneticPr fontId="1" type="noConversion"/>
  </si>
  <si>
    <t>Dugong Srl</t>
    <phoneticPr fontId="1" type="noConversion"/>
  </si>
  <si>
    <t>Centro di cultura Agis</t>
    <phoneticPr fontId="1" type="noConversion"/>
  </si>
  <si>
    <t>Avantaggiato Massimo</t>
    <phoneticPr fontId="1" type="noConversion"/>
  </si>
  <si>
    <t>Dionysia Film Srl</t>
    <phoneticPr fontId="1" type="noConversion"/>
  </si>
  <si>
    <t>Logged Srl</t>
    <phoneticPr fontId="1" type="noConversion"/>
  </si>
  <si>
    <t>Natixis SA</t>
    <phoneticPr fontId="1" type="noConversion"/>
  </si>
  <si>
    <t>LFF Media</t>
    <phoneticPr fontId="1" type="noConversion"/>
  </si>
  <si>
    <t>EC 493</t>
    <phoneticPr fontId="1" type="noConversion"/>
  </si>
  <si>
    <t>Omniacine di Castellano Giuseppe</t>
    <phoneticPr fontId="1" type="noConversion"/>
  </si>
  <si>
    <t>Mondoffice Srl</t>
    <phoneticPr fontId="1" type="noConversion"/>
  </si>
  <si>
    <t>Publikompass spa</t>
    <phoneticPr fontId="1" type="noConversion"/>
  </si>
  <si>
    <t>Fondazione Lirico Sinfonica Petruzzelli e Teatri di Bari</t>
    <phoneticPr fontId="1" type="noConversion"/>
  </si>
  <si>
    <t>Omniacine di Giuseppe Castellano</t>
    <phoneticPr fontId="1" type="noConversion"/>
  </si>
  <si>
    <t>Settima Arte</t>
    <phoneticPr fontId="1" type="noConversion"/>
  </si>
  <si>
    <t>HSH Informatica &amp; Cultura Srl</t>
    <phoneticPr fontId="1" type="noConversion"/>
  </si>
  <si>
    <t>EC 211</t>
    <phoneticPr fontId="1" type="noConversion"/>
  </si>
  <si>
    <t>05-05-154</t>
    <phoneticPr fontId="1" type="noConversion"/>
  </si>
  <si>
    <t>Piemme Spa</t>
    <phoneticPr fontId="1" type="noConversion"/>
  </si>
  <si>
    <t>Maestrale Srl - Hotel Boston</t>
    <phoneticPr fontId="1" type="noConversion"/>
  </si>
  <si>
    <t>EC 369</t>
    <phoneticPr fontId="1" type="noConversion"/>
  </si>
  <si>
    <t>EC 384</t>
    <phoneticPr fontId="1" type="noConversion"/>
  </si>
  <si>
    <t>H3G Spa</t>
    <phoneticPr fontId="1" type="noConversion"/>
  </si>
  <si>
    <t>Classic Srl</t>
    <phoneticPr fontId="1" type="noConversion"/>
  </si>
  <si>
    <t>Maroccini Lara</t>
    <phoneticPr fontId="1" type="noConversion"/>
  </si>
  <si>
    <t>Archimede Srl</t>
    <phoneticPr fontId="1" type="noConversion"/>
  </si>
  <si>
    <t>Scarafile Giovanni</t>
    <phoneticPr fontId="1" type="noConversion"/>
  </si>
  <si>
    <t>Parrocchia Santo Spirito - Cinema Il Piccolo</t>
    <phoneticPr fontId="1" type="noConversion"/>
  </si>
  <si>
    <t>EC 273</t>
    <phoneticPr fontId="1" type="noConversion"/>
  </si>
  <si>
    <t>EC 276</t>
    <phoneticPr fontId="1" type="noConversion"/>
  </si>
  <si>
    <t>Minerva Pictures Group Srl</t>
    <phoneticPr fontId="1" type="noConversion"/>
  </si>
  <si>
    <t>MC Card SURL</t>
    <phoneticPr fontId="1" type="noConversion"/>
  </si>
  <si>
    <t>SCINV01437</t>
    <phoneticPr fontId="1" type="noConversion"/>
  </si>
  <si>
    <t>Biancofiore Diego</t>
    <phoneticPr fontId="1" type="noConversion"/>
  </si>
  <si>
    <t>Maestrale Srl - Hotel Parco dei Principi</t>
    <phoneticPr fontId="1" type="noConversion"/>
  </si>
  <si>
    <t>EC 277</t>
    <phoneticPr fontId="1" type="noConversion"/>
  </si>
  <si>
    <t>Maresco Franco</t>
    <phoneticPr fontId="1" type="noConversion"/>
  </si>
  <si>
    <t>HSH Informatica &amp; Cultura Srl</t>
    <phoneticPr fontId="1" type="noConversion"/>
  </si>
  <si>
    <t>Maroccini Lara</t>
    <phoneticPr fontId="1" type="noConversion"/>
  </si>
  <si>
    <t>So.Me.D Srl</t>
    <phoneticPr fontId="1" type="noConversion"/>
  </si>
  <si>
    <t>So.Me.D Spa</t>
    <phoneticPr fontId="1" type="noConversion"/>
  </si>
  <si>
    <t>Data Documento</t>
    <phoneticPr fontId="1" type="noConversion"/>
  </si>
  <si>
    <t>AON Polizza Assicurativa</t>
    <phoneticPr fontId="1" type="noConversion"/>
  </si>
  <si>
    <t>Coop. Soc. Il nuovo Fantarca Onlus ARL</t>
    <phoneticPr fontId="1" type="noConversion"/>
  </si>
  <si>
    <t>RCS Mediagroup Spa</t>
    <phoneticPr fontId="1" type="noConversion"/>
  </si>
  <si>
    <t>Comando Prov. VV. F. Bari</t>
    <phoneticPr fontId="1" type="noConversion"/>
  </si>
  <si>
    <t>Scarafile Giovanni</t>
    <phoneticPr fontId="1" type="noConversion"/>
  </si>
  <si>
    <t>Amato Nicola</t>
    <phoneticPr fontId="1" type="noConversion"/>
  </si>
  <si>
    <t>Ecoklima Srl</t>
    <phoneticPr fontId="1" type="noConversion"/>
  </si>
  <si>
    <t>Pino chiodo Cinema Engineering Srl</t>
    <phoneticPr fontId="1" type="noConversion"/>
  </si>
  <si>
    <t>Gigante Serafino Antonio</t>
    <phoneticPr fontId="1" type="noConversion"/>
  </si>
  <si>
    <t>Kidam Sarl</t>
    <phoneticPr fontId="1" type="noConversion"/>
  </si>
  <si>
    <t>O' Groove Srl</t>
    <phoneticPr fontId="1" type="noConversion"/>
  </si>
  <si>
    <t>Associazione ProPugliaPhoto</t>
    <phoneticPr fontId="1" type="noConversion"/>
  </si>
  <si>
    <t>R&amp;C Produzioni Srl</t>
    <phoneticPr fontId="1" type="noConversion"/>
  </si>
  <si>
    <t>Cross Production Srl</t>
    <phoneticPr fontId="1" type="noConversion"/>
  </si>
  <si>
    <t>Associazione Spaziocineforum</t>
    <phoneticPr fontId="1" type="noConversion"/>
  </si>
  <si>
    <t>Sismet Srl</t>
    <phoneticPr fontId="1" type="noConversion"/>
  </si>
  <si>
    <t>Ente Parrocchia SS. Sacramento - Cinema Splendor</t>
    <phoneticPr fontId="1" type="noConversion"/>
  </si>
  <si>
    <t>Associazione Mena Mille Eventi</t>
    <phoneticPr fontId="1" type="noConversion"/>
  </si>
  <si>
    <t>Poste Italiane Spa</t>
    <phoneticPr fontId="1" type="noConversion"/>
  </si>
  <si>
    <t>Stampa Sud Spa</t>
    <phoneticPr fontId="1" type="noConversion"/>
  </si>
  <si>
    <t>A.P.S. Advertising Srl</t>
    <phoneticPr fontId="1" type="noConversion"/>
  </si>
  <si>
    <t>Arena del Sole di D. Fusco e P. Lenti &amp; C. Snc</t>
    <phoneticPr fontId="1" type="noConversion"/>
  </si>
  <si>
    <t>HSH Informatica &amp; Cultura Srl</t>
    <phoneticPr fontId="1" type="noConversion"/>
  </si>
  <si>
    <t>Eagle Pictures Spa</t>
    <phoneticPr fontId="1" type="noConversion"/>
  </si>
  <si>
    <t>Quarta Massimiliano</t>
    <phoneticPr fontId="1" type="noConversion"/>
  </si>
  <si>
    <t>Tre Cinque Tre Srl</t>
    <phoneticPr fontId="1" type="noConversion"/>
  </si>
  <si>
    <t>S.P.T. &amp; I. Srl</t>
    <phoneticPr fontId="1" type="noConversion"/>
  </si>
  <si>
    <t>Videodrome Srl</t>
    <phoneticPr fontId="1" type="noConversion"/>
  </si>
  <si>
    <t>Orione Srl</t>
    <phoneticPr fontId="1" type="noConversion"/>
  </si>
  <si>
    <t>Tre Cinque Tre Srl</t>
    <phoneticPr fontId="1" type="noConversion"/>
  </si>
  <si>
    <t>Castellano Giancarlo &amp; C. Sas</t>
    <phoneticPr fontId="1" type="noConversion"/>
  </si>
  <si>
    <t>Logged Srl</t>
    <phoneticPr fontId="1" type="noConversion"/>
  </si>
  <si>
    <t>EC 478</t>
    <phoneticPr fontId="1" type="noConversion"/>
  </si>
  <si>
    <t>Librerie Feltrinelli Srl</t>
    <phoneticPr fontId="1" type="noConversion"/>
  </si>
  <si>
    <t>EC 477</t>
    <phoneticPr fontId="1" type="noConversion"/>
  </si>
  <si>
    <t>A. Manzoni &amp; C. Spa</t>
    <phoneticPr fontId="1" type="noConversion"/>
  </si>
  <si>
    <t>Pierno Ruggiero</t>
    <phoneticPr fontId="1" type="noConversion"/>
  </si>
  <si>
    <t>Te.Sa Antincendio Srl</t>
    <phoneticPr fontId="1" type="noConversion"/>
  </si>
  <si>
    <t>S.S. Investigazioni di Spedito Stefano</t>
    <phoneticPr fontId="1" type="noConversion"/>
  </si>
  <si>
    <t>Ladisa Spa</t>
    <phoneticPr fontId="1" type="noConversion"/>
  </si>
  <si>
    <t>La Battigia di A. Schiralli</t>
    <phoneticPr fontId="1" type="noConversion"/>
  </si>
  <si>
    <t>P063</t>
    <phoneticPr fontId="1" type="noConversion"/>
  </si>
  <si>
    <t>HSH Informatica &amp; Cultura Srl</t>
    <phoneticPr fontId="1" type="noConversion"/>
  </si>
  <si>
    <t>Trevisi Daniele</t>
    <phoneticPr fontId="1" type="noConversion"/>
  </si>
  <si>
    <t>Asco Srl</t>
    <phoneticPr fontId="1" type="noConversion"/>
  </si>
  <si>
    <t>Gemma Lanzo Editore</t>
    <phoneticPr fontId="1" type="noConversion"/>
  </si>
  <si>
    <t>Marino Pietro</t>
    <phoneticPr fontId="1" type="noConversion"/>
  </si>
  <si>
    <t>Cinema Vignola di S. Vignola</t>
    <phoneticPr fontId="1" type="noConversion"/>
  </si>
  <si>
    <t>HSH Informatica &amp; Cultura Srl</t>
    <phoneticPr fontId="1" type="noConversion"/>
  </si>
  <si>
    <t>Genisi Maria Gabriella</t>
    <phoneticPr fontId="1" type="noConversion"/>
  </si>
  <si>
    <t>Editoriale Duesse Spa</t>
    <phoneticPr fontId="1" type="noConversion"/>
  </si>
  <si>
    <t>Comando Provinciale Vigili del Fuoco</t>
    <phoneticPr fontId="1" type="noConversion"/>
  </si>
  <si>
    <t>Cinema Teatro e Arena Vignola</t>
    <phoneticPr fontId="1" type="noConversion"/>
  </si>
  <si>
    <t>Barillari Bruno Maria</t>
    <phoneticPr fontId="1" type="noConversion"/>
  </si>
  <si>
    <t>Tre Cinque Tre Srl</t>
    <phoneticPr fontId="1" type="noConversion"/>
  </si>
  <si>
    <t>Ecoklima Srl</t>
    <phoneticPr fontId="1" type="noConversion"/>
  </si>
  <si>
    <t>Nicola di Bari &amp; Figli Snc</t>
    <phoneticPr fontId="1" type="noConversion"/>
  </si>
  <si>
    <t>N.A.V. Srl</t>
    <phoneticPr fontId="1" type="noConversion"/>
  </si>
  <si>
    <t>Aruba Spa</t>
    <phoneticPr fontId="1" type="noConversion"/>
  </si>
  <si>
    <t>Moretti Carmela</t>
    <phoneticPr fontId="1" type="noConversion"/>
  </si>
  <si>
    <t>B&amp;B Corte Zeuli</t>
    <phoneticPr fontId="1" type="noConversion"/>
  </si>
  <si>
    <t>Gaetano Pierno</t>
    <phoneticPr fontId="1" type="noConversion"/>
  </si>
  <si>
    <t>Associazione Culturale Positivo Diretto</t>
    <phoneticPr fontId="1" type="noConversion"/>
  </si>
  <si>
    <t>Pool Associazione di Promozione sociale</t>
    <phoneticPr fontId="1" type="noConversion"/>
  </si>
  <si>
    <t>Terminal Video Italia Srl</t>
    <phoneticPr fontId="1" type="noConversion"/>
  </si>
  <si>
    <t>Comune di Bari - Diritti segreteria</t>
    <phoneticPr fontId="1" type="noConversion"/>
  </si>
  <si>
    <t>Piemme Spa</t>
    <phoneticPr fontId="1" type="noConversion"/>
  </si>
  <si>
    <t>Associazione Culturale 3E-Medi@ Immagine&amp;Comunicazione</t>
    <phoneticPr fontId="1" type="noConversion"/>
  </si>
  <si>
    <t>Scola Ettore</t>
    <phoneticPr fontId="1" type="noConversion"/>
  </si>
  <si>
    <t>Cooperativa Kama ARL</t>
    <phoneticPr fontId="1" type="noConversion"/>
  </si>
  <si>
    <t>Causo Massimo</t>
    <phoneticPr fontId="1" type="noConversion"/>
  </si>
  <si>
    <t>Sismet srl</t>
    <phoneticPr fontId="1" type="noConversion"/>
  </si>
  <si>
    <t>EC 63</t>
    <phoneticPr fontId="1" type="noConversion"/>
  </si>
  <si>
    <t>Ugo Patroni Griffi</t>
    <phoneticPr fontId="1" type="noConversion"/>
  </si>
  <si>
    <t>Interbang Associazione Culturale</t>
    <phoneticPr fontId="1" type="noConversion"/>
  </si>
  <si>
    <t>Tre Cinque Tre Srl</t>
    <phoneticPr fontId="1" type="noConversion"/>
  </si>
  <si>
    <t>Servizi all'industria Italiana SA</t>
    <phoneticPr fontId="1" type="noConversion"/>
  </si>
  <si>
    <t>Romano Exhibit</t>
    <phoneticPr fontId="1" type="noConversion"/>
  </si>
  <si>
    <t>Leroy Merlin Italia Srl</t>
    <phoneticPr fontId="1" type="noConversion"/>
  </si>
  <si>
    <t>Frulez Srl</t>
    <phoneticPr fontId="1" type="noConversion"/>
  </si>
  <si>
    <t>RCS Mediagroup Spa</t>
    <phoneticPr fontId="1" type="noConversion"/>
  </si>
  <si>
    <t>Tre Cinque Tre Srl</t>
    <phoneticPr fontId="1" type="noConversion"/>
  </si>
  <si>
    <t>Bianco Manuela Francesca</t>
    <phoneticPr fontId="1" type="noConversion"/>
  </si>
  <si>
    <t>Picture Tree International GmbH</t>
    <phoneticPr fontId="1" type="noConversion"/>
  </si>
  <si>
    <t>Avantaggiato Massimo</t>
    <phoneticPr fontId="1" type="noConversion"/>
  </si>
  <si>
    <t>Associazione Culturale Uzakistan</t>
    <phoneticPr fontId="1" type="noConversion"/>
  </si>
  <si>
    <t>Associazione Culturale La scatola blu</t>
    <phoneticPr fontId="1" type="noConversion"/>
  </si>
  <si>
    <t>Xenodoxeiakes Epixeiriseis Hlektra</t>
    <phoneticPr fontId="1" type="noConversion"/>
  </si>
  <si>
    <t>Cinestat Srl</t>
    <phoneticPr fontId="1" type="noConversion"/>
  </si>
  <si>
    <t>ETET Edizioni Srl</t>
    <phoneticPr fontId="1" type="noConversion"/>
  </si>
  <si>
    <t>Cineteca di Bologna</t>
    <phoneticPr fontId="1" type="noConversion"/>
  </si>
  <si>
    <t>Comune di Otranto - Tesoreria comunale</t>
    <phoneticPr fontId="1" type="noConversion"/>
  </si>
  <si>
    <t>Ikea Italia Retail Srl</t>
    <phoneticPr fontId="1" type="noConversion"/>
  </si>
  <si>
    <t>Avantaggiato Massimo</t>
    <phoneticPr fontId="1" type="noConversion"/>
  </si>
  <si>
    <t>Pino Chiodo Cinema Engineering Srl</t>
    <phoneticPr fontId="1" type="noConversion"/>
  </si>
  <si>
    <t xml:space="preserve">572/D </t>
    <phoneticPr fontId="1" type="noConversion"/>
  </si>
  <si>
    <t>Pierno Gaetano</t>
    <phoneticPr fontId="1" type="noConversion"/>
  </si>
  <si>
    <t>EC 88</t>
    <phoneticPr fontId="1" type="noConversion"/>
  </si>
  <si>
    <t>Kore Spa</t>
    <phoneticPr fontId="1" type="noConversion"/>
  </si>
  <si>
    <t>N.A.V. Srl</t>
    <phoneticPr fontId="1" type="noConversion"/>
  </si>
  <si>
    <t>01/2015</t>
    <phoneticPr fontId="1" type="noConversion"/>
  </si>
  <si>
    <t>13/0244891-81</t>
    <phoneticPr fontId="1" type="noConversion"/>
  </si>
  <si>
    <t>La Veliapol</t>
    <phoneticPr fontId="1" type="noConversion"/>
  </si>
  <si>
    <t>La Velialpol Srl</t>
    <phoneticPr fontId="1" type="noConversion"/>
  </si>
  <si>
    <t>Big Sur Soc. Coop. Ar.l</t>
    <phoneticPr fontId="1" type="noConversion"/>
  </si>
  <si>
    <t>Big Sur Soc. Coop. A R.L.</t>
    <phoneticPr fontId="1" type="noConversion"/>
  </si>
  <si>
    <t>Media Business Insight Limited</t>
    <phoneticPr fontId="1" type="noConversion"/>
  </si>
  <si>
    <t>THR-022360</t>
    <phoneticPr fontId="1" type="noConversion"/>
  </si>
  <si>
    <t>Prometheus Global Media</t>
    <phoneticPr fontId="1" type="noConversion"/>
  </si>
  <si>
    <t>THR-021091</t>
    <phoneticPr fontId="1" type="noConversion"/>
  </si>
  <si>
    <t>6</t>
    <phoneticPr fontId="1" type="noConversion"/>
  </si>
  <si>
    <t>EC 270</t>
    <phoneticPr fontId="1" type="noConversion"/>
  </si>
  <si>
    <t>Associazione Culturale Assay</t>
    <phoneticPr fontId="1" type="noConversion"/>
  </si>
  <si>
    <t>Sciacqua Annalisa</t>
    <phoneticPr fontId="1" type="noConversion"/>
  </si>
  <si>
    <t>Get Soc. Coop. Sociale Onlus ARL</t>
    <phoneticPr fontId="1" type="noConversion"/>
  </si>
  <si>
    <t>Sama Srl</t>
    <phoneticPr fontId="1" type="noConversion"/>
  </si>
  <si>
    <t>Compulab Sri</t>
    <phoneticPr fontId="1" type="noConversion"/>
  </si>
  <si>
    <t>D'Agostino Paolo</t>
    <phoneticPr fontId="1" type="noConversion"/>
  </si>
  <si>
    <t>Sakura Sas di A. Nacci &amp; C.</t>
    <phoneticPr fontId="1" type="noConversion"/>
  </si>
  <si>
    <t>Ragusa Grafica Moderna Srl</t>
    <phoneticPr fontId="1" type="noConversion"/>
  </si>
  <si>
    <t>Centro di cultura Agis</t>
    <phoneticPr fontId="1" type="noConversion"/>
  </si>
  <si>
    <t>Piemme Spa</t>
    <phoneticPr fontId="1" type="noConversion"/>
  </si>
  <si>
    <t>Kubico Srl</t>
    <phoneticPr fontId="1" type="noConversion"/>
  </si>
  <si>
    <t>Fidanzia Sistemi Srl</t>
    <phoneticPr fontId="1" type="noConversion"/>
  </si>
  <si>
    <t>Sismet Srl</t>
    <phoneticPr fontId="1" type="noConversion"/>
  </si>
  <si>
    <t>S.R.Q. Srl</t>
    <phoneticPr fontId="1" type="noConversion"/>
  </si>
  <si>
    <t>9.99 Film Srl</t>
    <phoneticPr fontId="1" type="noConversion"/>
  </si>
  <si>
    <t>Stampa Sud Spa</t>
    <phoneticPr fontId="1" type="noConversion"/>
  </si>
  <si>
    <t>2015 01 009</t>
    <phoneticPr fontId="1" type="noConversion"/>
  </si>
  <si>
    <t>Compulab Sri</t>
    <phoneticPr fontId="1" type="noConversion"/>
  </si>
  <si>
    <t>Ecoklima Srl</t>
    <phoneticPr fontId="1" type="noConversion"/>
  </si>
  <si>
    <t>Pubblicità &amp; Stampa Srl</t>
    <phoneticPr fontId="1" type="noConversion"/>
  </si>
  <si>
    <t>Alberto La Monica</t>
    <phoneticPr fontId="1" type="noConversion"/>
  </si>
  <si>
    <t>Bagnulo Pietro Luigi</t>
    <phoneticPr fontId="1" type="noConversion"/>
  </si>
  <si>
    <t>D'Attolico Donato &amp; C. Srl</t>
    <phoneticPr fontId="1" type="noConversion"/>
  </si>
  <si>
    <t>Aps SpazioBaol</t>
    <phoneticPr fontId="1" type="noConversion"/>
  </si>
  <si>
    <t>Terminal Video Italia Srl</t>
    <phoneticPr fontId="1" type="noConversion"/>
  </si>
  <si>
    <t>Amir Naderi</t>
    <phoneticPr fontId="1" type="noConversion"/>
  </si>
  <si>
    <t>Eurolab Srl</t>
    <phoneticPr fontId="1" type="noConversion"/>
  </si>
  <si>
    <t>Z-Project Sas</t>
    <phoneticPr fontId="1" type="noConversion"/>
  </si>
  <si>
    <t>Fog Produzioni Video di S. Grillo</t>
    <phoneticPr fontId="1" type="noConversion"/>
  </si>
  <si>
    <t>Compulab Srl</t>
    <phoneticPr fontId="1" type="noConversion"/>
  </si>
  <si>
    <t>Ungaro Francesca</t>
    <phoneticPr fontId="1" type="noConversion"/>
  </si>
  <si>
    <t>Eurolab Srl</t>
    <phoneticPr fontId="1" type="noConversion"/>
  </si>
  <si>
    <t>Associazione Culturale Time Zone</t>
    <phoneticPr fontId="1" type="noConversion"/>
  </si>
  <si>
    <t>Systemar Viaggi Srl</t>
    <phoneticPr fontId="1" type="noConversion"/>
  </si>
  <si>
    <t>Associazione Culturale Uzakistan</t>
    <phoneticPr fontId="1" type="noConversion"/>
  </si>
  <si>
    <t>Arcadia Food Srl</t>
    <phoneticPr fontId="1" type="noConversion"/>
  </si>
  <si>
    <t>Fanfara Film Srl</t>
    <phoneticPr fontId="1" type="noConversion"/>
  </si>
  <si>
    <t>Fornitore</t>
    <phoneticPr fontId="1" type="noConversion"/>
  </si>
  <si>
    <t>Dionysia Film Srl</t>
    <phoneticPr fontId="1" type="noConversion"/>
  </si>
  <si>
    <t>Cineteatro Palladino</t>
    <phoneticPr fontId="1" type="noConversion"/>
  </si>
  <si>
    <t>Sangiorgio Giulio</t>
    <phoneticPr fontId="1" type="noConversion"/>
  </si>
  <si>
    <t>Marzulli Gaetano</t>
    <phoneticPr fontId="1" type="noConversion"/>
  </si>
  <si>
    <t>Systemar Viaggi Srl</t>
    <phoneticPr fontId="1" type="noConversion"/>
  </si>
  <si>
    <t>Systemar Viaggi Srl</t>
    <phoneticPr fontId="1" type="noConversion"/>
  </si>
  <si>
    <t>EC 62</t>
    <phoneticPr fontId="1" type="noConversion"/>
  </si>
  <si>
    <t>HSH Informatica &amp; Cultura Srl</t>
    <phoneticPr fontId="1" type="noConversion"/>
  </si>
  <si>
    <t>Eastwest Film Distribution GmbH</t>
    <phoneticPr fontId="1" type="noConversion"/>
  </si>
  <si>
    <t>Big Sur Soc. Coop. A R.L.</t>
    <phoneticPr fontId="1" type="noConversion"/>
  </si>
  <si>
    <t>Pino Chiodo Cinema Engineering Srl</t>
    <phoneticPr fontId="1" type="noConversion"/>
  </si>
  <si>
    <t>Associazione Culturale Anthem</t>
    <phoneticPr fontId="1" type="noConversion"/>
  </si>
  <si>
    <t>Draka Production Srl</t>
    <phoneticPr fontId="1" type="noConversion"/>
  </si>
  <si>
    <t>Mediterranea Film Soc. Coop A. R.L.</t>
    <phoneticPr fontId="1" type="noConversion"/>
  </si>
  <si>
    <t>Gomarasca Manlio</t>
    <phoneticPr fontId="1" type="noConversion"/>
  </si>
  <si>
    <t>N.A.V Srl</t>
    <phoneticPr fontId="1" type="noConversion"/>
  </si>
  <si>
    <t>Mac Film Sas di M. Tani</t>
  </si>
  <si>
    <t>28/2015</t>
    <phoneticPr fontId="1" type="noConversion"/>
  </si>
  <si>
    <t>15/2015</t>
    <phoneticPr fontId="1" type="noConversion"/>
  </si>
  <si>
    <t>HD Media Di L. Piepoli</t>
    <phoneticPr fontId="1" type="noConversion"/>
  </si>
  <si>
    <t>Pro Loco Domenica Terrusi</t>
    <phoneticPr fontId="1" type="noConversion"/>
  </si>
  <si>
    <t>2015-231</t>
    <phoneticPr fontId="1" type="noConversion"/>
  </si>
  <si>
    <t>MPLC Italia Srl</t>
    <phoneticPr fontId="1" type="noConversion"/>
  </si>
  <si>
    <t>Stampa Sud Spa</t>
    <phoneticPr fontId="1" type="noConversion"/>
  </si>
  <si>
    <t>Avantaggiato Massimo</t>
    <phoneticPr fontId="1" type="noConversion"/>
  </si>
  <si>
    <t>MC Card Surl</t>
    <phoneticPr fontId="1" type="noConversion"/>
  </si>
  <si>
    <t>Giannini Snc</t>
    <phoneticPr fontId="1" type="noConversion"/>
  </si>
  <si>
    <t>T.A. Congressi &amp; Servizi Di A. Merenda</t>
    <phoneticPr fontId="1" type="noConversion"/>
  </si>
  <si>
    <t>La locanda di Federico Sas</t>
    <phoneticPr fontId="1" type="noConversion"/>
  </si>
  <si>
    <t>TE.SA Antincendio Srl</t>
    <phoneticPr fontId="1" type="noConversion"/>
  </si>
  <si>
    <t>Raffaella fioretta</t>
    <phoneticPr fontId="1" type="noConversion"/>
  </si>
  <si>
    <t>Piccinni Flavia</t>
    <phoneticPr fontId="1" type="noConversion"/>
  </si>
  <si>
    <t>A.P.S. Advertising Srl</t>
    <phoneticPr fontId="1" type="noConversion"/>
  </si>
  <si>
    <t>Guitar Srl</t>
    <phoneticPr fontId="1" type="noConversion"/>
  </si>
  <si>
    <t>Visitilli Giancarlo</t>
    <phoneticPr fontId="1" type="noConversion"/>
  </si>
  <si>
    <t>Ferrara Silvestro</t>
    <phoneticPr fontId="1" type="noConversion"/>
  </si>
  <si>
    <t>Carmelo Grassi</t>
    <phoneticPr fontId="1" type="noConversion"/>
  </si>
  <si>
    <t>Omniacine di Castellano Giuseppe</t>
    <phoneticPr fontId="1" type="noConversion"/>
  </si>
  <si>
    <t>Perbacco Ristorante di G. Schino</t>
    <phoneticPr fontId="1" type="noConversion"/>
  </si>
  <si>
    <t>EC 591</t>
    <phoneticPr fontId="1" type="noConversion"/>
  </si>
  <si>
    <t>Saponari Angela Bianca</t>
    <phoneticPr fontId="1" type="noConversion"/>
  </si>
  <si>
    <t>Colorado Film Production C.F.P. Srl</t>
    <phoneticPr fontId="1" type="noConversion"/>
  </si>
  <si>
    <t>48/2015</t>
    <phoneticPr fontId="1" type="noConversion"/>
  </si>
  <si>
    <t>17</t>
    <phoneticPr fontId="1" type="noConversion"/>
  </si>
  <si>
    <t>Istituto Luce - Cinecittà</t>
    <phoneticPr fontId="1" type="noConversion"/>
  </si>
  <si>
    <t>Omniacine di Castellano Giuseppe</t>
    <phoneticPr fontId="1" type="noConversion"/>
  </si>
  <si>
    <t>Associazione Apulia Convention Bureau</t>
    <phoneticPr fontId="1" type="noConversion"/>
  </si>
  <si>
    <t>2C Castellano di Castellano C. Luigi</t>
    <phoneticPr fontId="1" type="noConversion"/>
  </si>
  <si>
    <t>Susca Pasquale</t>
    <phoneticPr fontId="1" type="noConversion"/>
  </si>
  <si>
    <t>Fondazione Lirico Sinfonica Petruzzelli e Teatri di Bari</t>
    <phoneticPr fontId="1" type="noConversion"/>
  </si>
  <si>
    <t>042/2015</t>
    <phoneticPr fontId="1" type="noConversion"/>
  </si>
  <si>
    <t>22/2015</t>
    <phoneticPr fontId="1" type="noConversion"/>
  </si>
  <si>
    <t>EC 103</t>
    <phoneticPr fontId="1" type="noConversion"/>
  </si>
  <si>
    <t>Systemar Viaggi Srl</t>
    <phoneticPr fontId="1" type="noConversion"/>
  </si>
  <si>
    <t>2014-102</t>
    <phoneticPr fontId="1" type="noConversion"/>
  </si>
  <si>
    <t>Diemmebi Italia Srl</t>
    <phoneticPr fontId="1" type="noConversion"/>
  </si>
  <si>
    <t>2014-10-2294</t>
    <phoneticPr fontId="1" type="noConversion"/>
  </si>
  <si>
    <t>N.F.B Canada</t>
    <phoneticPr fontId="1" type="noConversion"/>
  </si>
  <si>
    <t>Media Consulting Group</t>
    <phoneticPr fontId="1" type="noConversion"/>
  </si>
  <si>
    <t>Tre Cinque Tre Srl</t>
    <phoneticPr fontId="1" type="noConversion"/>
  </si>
  <si>
    <t>Riccardo Pierno</t>
    <phoneticPr fontId="1" type="noConversion"/>
  </si>
  <si>
    <t>Taverna del Maltese Sas</t>
    <phoneticPr fontId="1" type="noConversion"/>
  </si>
  <si>
    <t>Tra le mura Sas</t>
    <phoneticPr fontId="1" type="noConversion"/>
  </si>
  <si>
    <t>Maestrale Srl - Hotel Boston</t>
    <phoneticPr fontId="1" type="noConversion"/>
  </si>
  <si>
    <t>Eataly Distribuzione Srl</t>
    <phoneticPr fontId="1" type="noConversion"/>
  </si>
  <si>
    <t>EC 131</t>
    <phoneticPr fontId="1" type="noConversion"/>
  </si>
  <si>
    <t>EC 132</t>
    <phoneticPr fontId="1" type="noConversion"/>
  </si>
  <si>
    <t>Associazione Mena - Mille Eventi Nell'Aria</t>
    <phoneticPr fontId="1" type="noConversion"/>
  </si>
  <si>
    <t>Essere Terra Aps</t>
    <phoneticPr fontId="1" type="noConversion"/>
  </si>
  <si>
    <t>336/100</t>
    <phoneticPr fontId="1" type="noConversion"/>
  </si>
  <si>
    <t>Il Sole 24 Ore Spa</t>
    <phoneticPr fontId="1" type="noConversion"/>
  </si>
  <si>
    <t>Edicola giornali Traversa Ernesto</t>
    <phoneticPr fontId="1" type="noConversion"/>
  </si>
  <si>
    <t>28/15</t>
    <phoneticPr fontId="1" type="noConversion"/>
  </si>
  <si>
    <t>A/19888</t>
    <phoneticPr fontId="1" type="noConversion"/>
  </si>
  <si>
    <t>04/2015</t>
    <phoneticPr fontId="1" type="noConversion"/>
  </si>
  <si>
    <t>So.Med Spa</t>
    <phoneticPr fontId="1" type="noConversion"/>
  </si>
  <si>
    <t>Ramonda</t>
    <phoneticPr fontId="1" type="noConversion"/>
  </si>
  <si>
    <t>Eco Puglia Design Sas</t>
    <phoneticPr fontId="1" type="noConversion"/>
  </si>
  <si>
    <t>Ettore Scola</t>
    <phoneticPr fontId="1" type="noConversion"/>
  </si>
  <si>
    <t>05/2015</t>
    <phoneticPr fontId="1" type="noConversion"/>
  </si>
  <si>
    <t>Mondoffice Srl</t>
    <phoneticPr fontId="1" type="noConversion"/>
  </si>
  <si>
    <t>Associazione MUUD</t>
    <phoneticPr fontId="1" type="noConversion"/>
  </si>
  <si>
    <t>Expo 2004 Srl</t>
    <phoneticPr fontId="1" type="noConversion"/>
  </si>
  <si>
    <t>3/2015</t>
    <phoneticPr fontId="1" type="noConversion"/>
  </si>
  <si>
    <t>7</t>
    <phoneticPr fontId="1" type="noConversion"/>
  </si>
  <si>
    <t>24/2015</t>
    <phoneticPr fontId="1" type="noConversion"/>
  </si>
  <si>
    <t>Esse Ingegneria Srl</t>
    <phoneticPr fontId="1" type="noConversion"/>
  </si>
  <si>
    <t>011/2015</t>
    <phoneticPr fontId="1" type="noConversion"/>
  </si>
  <si>
    <t>1/1303</t>
    <phoneticPr fontId="1" type="noConversion"/>
  </si>
  <si>
    <t>SO.ME.D Spa</t>
    <phoneticPr fontId="1" type="noConversion"/>
  </si>
  <si>
    <t>Di Marino Bruno</t>
    <phoneticPr fontId="1" type="noConversion"/>
  </si>
  <si>
    <t>Fono Vi.Pi. Italia Spa</t>
    <phoneticPr fontId="1" type="noConversion"/>
  </si>
  <si>
    <t>Arena del Sole di D. Fusco e P. Lenti &amp; C. Snc</t>
    <phoneticPr fontId="1" type="noConversion"/>
  </si>
  <si>
    <t>Multicinema Galleria Srl</t>
    <phoneticPr fontId="1" type="noConversion"/>
  </si>
  <si>
    <t>Istituto Poligrafico Zecca dello Stato</t>
    <phoneticPr fontId="1" type="noConversion"/>
  </si>
  <si>
    <t>Grafica 080 Srl</t>
    <phoneticPr fontId="1" type="noConversion"/>
  </si>
  <si>
    <t>Torgraf di Toraldo Vincenzo</t>
    <phoneticPr fontId="1" type="noConversion"/>
  </si>
  <si>
    <t>Systemar Viaggi Srl</t>
    <phoneticPr fontId="1" type="noConversion"/>
  </si>
  <si>
    <t>2015/244A</t>
    <phoneticPr fontId="1" type="noConversion"/>
  </si>
  <si>
    <t>F.I.L.M. Snc di A. Magaletti</t>
    <phoneticPr fontId="1" type="noConversion"/>
  </si>
  <si>
    <t>EC 590</t>
    <phoneticPr fontId="1" type="noConversion"/>
  </si>
  <si>
    <t>EC 589</t>
    <phoneticPr fontId="1" type="noConversion"/>
  </si>
  <si>
    <t>Casanova Multimedia Spa</t>
    <phoneticPr fontId="1" type="noConversion"/>
  </si>
  <si>
    <t>2/2015</t>
    <phoneticPr fontId="1" type="noConversion"/>
  </si>
  <si>
    <t>EC 349</t>
    <phoneticPr fontId="1" type="noConversion"/>
  </si>
  <si>
    <t>EC 325</t>
    <phoneticPr fontId="1" type="noConversion"/>
  </si>
  <si>
    <t>EC 301</t>
    <phoneticPr fontId="1" type="noConversion"/>
  </si>
  <si>
    <t>EC 299</t>
    <phoneticPr fontId="1" type="noConversion"/>
  </si>
  <si>
    <t>EC 357</t>
    <phoneticPr fontId="1" type="noConversion"/>
  </si>
  <si>
    <t>55/15</t>
    <phoneticPr fontId="1" type="noConversion"/>
  </si>
  <si>
    <t>Edicola giornali Traversa Ernesto</t>
    <phoneticPr fontId="1" type="noConversion"/>
  </si>
  <si>
    <t>Associazione Culturale Riga Quarantadue</t>
    <phoneticPr fontId="1" type="noConversion"/>
  </si>
  <si>
    <t>Associazione Culturale PugliArte</t>
    <phoneticPr fontId="1" type="noConversion"/>
  </si>
  <si>
    <t>Puglia Holiday Srl</t>
    <phoneticPr fontId="1" type="noConversion"/>
  </si>
  <si>
    <t>Tourexp Srl</t>
    <phoneticPr fontId="1" type="noConversion"/>
  </si>
  <si>
    <t>Mark in Video Srl</t>
    <phoneticPr fontId="1" type="noConversion"/>
  </si>
  <si>
    <t>Hart Properties Inc Entertainment</t>
    <phoneticPr fontId="1" type="noConversion"/>
  </si>
  <si>
    <t>LFF Media</t>
    <phoneticPr fontId="1" type="noConversion"/>
  </si>
  <si>
    <t>La Velialpol Srl</t>
    <phoneticPr fontId="1" type="noConversion"/>
  </si>
  <si>
    <t>Castrignanò Maria Lara</t>
    <phoneticPr fontId="1" type="noConversion"/>
  </si>
  <si>
    <t>RIC 1</t>
    <phoneticPr fontId="1" type="noConversion"/>
  </si>
  <si>
    <t>Cavina Teresa</t>
    <phoneticPr fontId="1" type="noConversion"/>
  </si>
  <si>
    <t>Systemar Viaggi Srl</t>
    <phoneticPr fontId="1" type="noConversion"/>
  </si>
  <si>
    <t>Fastweb Spa</t>
    <phoneticPr fontId="1" type="noConversion"/>
  </si>
  <si>
    <t>LA00074503</t>
    <phoneticPr fontId="1" type="noConversion"/>
  </si>
  <si>
    <t>Sama Eventi Comunication Agency di L. Marino</t>
    <phoneticPr fontId="1" type="noConversion"/>
  </si>
  <si>
    <t>D'Elia Anna</t>
    <phoneticPr fontId="1" type="noConversion"/>
  </si>
  <si>
    <t>EC 87</t>
    <phoneticPr fontId="1" type="noConversion"/>
  </si>
  <si>
    <t>EC 66</t>
    <phoneticPr fontId="1" type="noConversion"/>
  </si>
  <si>
    <t>FF3300 Visual Arts &amp; Design snc</t>
    <phoneticPr fontId="1" type="noConversion"/>
  </si>
  <si>
    <t>Editoriale Duesse Spa</t>
    <phoneticPr fontId="1" type="noConversion"/>
  </si>
  <si>
    <t>2C Castellano di Castellano C. Luigi</t>
    <phoneticPr fontId="1" type="noConversion"/>
  </si>
  <si>
    <t>Società Coop. Don Bosco "DB D'essai"</t>
    <phoneticPr fontId="1" type="noConversion"/>
  </si>
  <si>
    <t>Pool Associazione di Promozione Sociale</t>
    <phoneticPr fontId="1" type="noConversion"/>
  </si>
  <si>
    <t>Villa dell'ombrellino Srl</t>
    <phoneticPr fontId="1" type="noConversion"/>
  </si>
  <si>
    <t>EC 632</t>
    <phoneticPr fontId="1" type="noConversion"/>
  </si>
  <si>
    <t>I Mood di Casulli e morea &amp; C. Sas</t>
    <phoneticPr fontId="1" type="noConversion"/>
  </si>
  <si>
    <t>EC 163</t>
    <phoneticPr fontId="1" type="noConversion"/>
  </si>
  <si>
    <t>EC 186</t>
    <phoneticPr fontId="1" type="noConversion"/>
  </si>
  <si>
    <t>EC 188</t>
    <phoneticPr fontId="1" type="noConversion"/>
  </si>
  <si>
    <t>Draka Production Srl</t>
    <phoneticPr fontId="1" type="noConversion"/>
  </si>
  <si>
    <t>EC 494</t>
    <phoneticPr fontId="1" type="noConversion"/>
  </si>
  <si>
    <t>Compulab Srl</t>
    <phoneticPr fontId="1" type="noConversion"/>
  </si>
  <si>
    <t>Anac - Autorità Nazionale Anticorruzione</t>
    <phoneticPr fontId="1" type="noConversion"/>
  </si>
  <si>
    <t>Flashbay Limited</t>
    <phoneticPr fontId="1" type="noConversion"/>
  </si>
  <si>
    <t>3</t>
    <phoneticPr fontId="1" type="noConversion"/>
  </si>
  <si>
    <t>Mac Film Sas di M. Tani</t>
    <phoneticPr fontId="1" type="noConversion"/>
  </si>
  <si>
    <t>Gaetano Pierno</t>
    <phoneticPr fontId="1" type="noConversion"/>
  </si>
  <si>
    <t>Ar. F.A. Tech Srl</t>
    <phoneticPr fontId="1" type="noConversion"/>
  </si>
  <si>
    <t>02/2015</t>
    <phoneticPr fontId="1" type="noConversion"/>
  </si>
  <si>
    <t>Augustuscolor Srl</t>
    <phoneticPr fontId="1" type="noConversion"/>
  </si>
  <si>
    <t>Marzanna Maria Smolenska</t>
    <phoneticPr fontId="1" type="noConversion"/>
  </si>
  <si>
    <t>2/2015</t>
    <phoneticPr fontId="1" type="noConversion"/>
  </si>
  <si>
    <t>17</t>
    <phoneticPr fontId="1" type="noConversion"/>
  </si>
  <si>
    <t>Santoro Arturo</t>
    <phoneticPr fontId="1" type="noConversion"/>
  </si>
  <si>
    <t>FF3300 Visual Arts &amp; Design snc</t>
    <phoneticPr fontId="1" type="noConversion"/>
  </si>
  <si>
    <t>Art&amp;Nature di L. Galletta</t>
    <phoneticPr fontId="1" type="noConversion"/>
  </si>
  <si>
    <t>Ruggiero Pierno</t>
    <phoneticPr fontId="1" type="noConversion"/>
  </si>
  <si>
    <t>2014/50</t>
    <phoneticPr fontId="1" type="noConversion"/>
  </si>
  <si>
    <t>37</t>
    <phoneticPr fontId="1" type="noConversion"/>
  </si>
  <si>
    <t>Antonianum Srl</t>
    <phoneticPr fontId="1" type="noConversion"/>
  </si>
  <si>
    <t>Axelotil film di Arcopinto Gianluca e C. sas</t>
    <phoneticPr fontId="1" type="noConversion"/>
  </si>
  <si>
    <t>Pubblicità &amp; Stampa Srl</t>
    <phoneticPr fontId="1" type="noConversion"/>
  </si>
  <si>
    <t>Compulab Srl</t>
    <phoneticPr fontId="1" type="noConversion"/>
  </si>
  <si>
    <t>1519/2014</t>
    <phoneticPr fontId="1" type="noConversion"/>
  </si>
  <si>
    <t>Citro Rodolfo</t>
    <phoneticPr fontId="1" type="noConversion"/>
  </si>
  <si>
    <t xml:space="preserve">Sa Sodexo Belgium NV </t>
    <phoneticPr fontId="1" type="noConversion"/>
  </si>
  <si>
    <t>15_044464</t>
    <phoneticPr fontId="1" type="noConversion"/>
  </si>
  <si>
    <t>1168</t>
    <phoneticPr fontId="1" type="noConversion"/>
  </si>
  <si>
    <t>Compulab Srl</t>
    <phoneticPr fontId="1" type="noConversion"/>
  </si>
  <si>
    <t>Systemar Viaggi Srl</t>
    <phoneticPr fontId="1" type="noConversion"/>
  </si>
  <si>
    <t>2015/00735/S1</t>
    <phoneticPr fontId="1" type="noConversion"/>
  </si>
  <si>
    <t>234</t>
    <phoneticPr fontId="1" type="noConversion"/>
  </si>
  <si>
    <t>Plantone Vito</t>
    <phoneticPr fontId="1" type="noConversion"/>
  </si>
  <si>
    <t>G.S. Srl</t>
    <phoneticPr fontId="1" type="noConversion"/>
  </si>
  <si>
    <t>Compulab Srl</t>
    <phoneticPr fontId="1" type="noConversion"/>
  </si>
  <si>
    <t>Associazione Culturale Uzakistan</t>
    <phoneticPr fontId="1" type="noConversion"/>
  </si>
  <si>
    <t>Mediterranea Spa</t>
    <phoneticPr fontId="1" type="noConversion"/>
  </si>
  <si>
    <t>So.Me.D Srl</t>
    <phoneticPr fontId="1" type="noConversion"/>
  </si>
  <si>
    <t>17/B</t>
    <phoneticPr fontId="1" type="noConversion"/>
  </si>
  <si>
    <t>HSH Informatica &amp; Cultura Srl</t>
    <phoneticPr fontId="1" type="noConversion"/>
  </si>
  <si>
    <t>Asco Srl</t>
    <phoneticPr fontId="1" type="noConversion"/>
  </si>
  <si>
    <t>Atropina Snc di A. Fumarola e F. Binetti</t>
    <phoneticPr fontId="1" type="noConversion"/>
  </si>
  <si>
    <t>Fantarca's Movie Srl</t>
    <phoneticPr fontId="1" type="noConversion"/>
  </si>
  <si>
    <t>Systemar Viaggi Srl</t>
    <phoneticPr fontId="1" type="noConversion"/>
  </si>
  <si>
    <t>EC 139</t>
    <phoneticPr fontId="1" type="noConversion"/>
  </si>
  <si>
    <t>EC 138</t>
    <phoneticPr fontId="1" type="noConversion"/>
  </si>
  <si>
    <t>EC 137</t>
    <phoneticPr fontId="1" type="noConversion"/>
  </si>
  <si>
    <t>Eagle Pictures Spa</t>
    <phoneticPr fontId="1" type="noConversion"/>
  </si>
  <si>
    <t>34/2015</t>
    <phoneticPr fontId="1" type="noConversion"/>
  </si>
  <si>
    <t>Abiusi Luigi</t>
    <phoneticPr fontId="1" type="noConversion"/>
  </si>
  <si>
    <t>RIC 1</t>
    <phoneticPr fontId="1" type="noConversion"/>
  </si>
  <si>
    <t>06/2015</t>
    <phoneticPr fontId="1" type="noConversion"/>
  </si>
  <si>
    <t>Soc. Cooperativa Don Bosco</t>
    <phoneticPr fontId="1" type="noConversion"/>
  </si>
  <si>
    <t>12/14</t>
    <phoneticPr fontId="1" type="noConversion"/>
  </si>
  <si>
    <t>Mario De Vivo</t>
    <phoneticPr fontId="1" type="noConversion"/>
  </si>
  <si>
    <t>9020816</t>
    <phoneticPr fontId="1" type="noConversion"/>
  </si>
  <si>
    <t>H3G Spa</t>
    <phoneticPr fontId="1" type="noConversion"/>
  </si>
  <si>
    <t>EC 147</t>
    <phoneticPr fontId="1" type="noConversion"/>
  </si>
  <si>
    <t>EC 99</t>
    <phoneticPr fontId="1" type="noConversion"/>
  </si>
  <si>
    <t>EC 96</t>
    <phoneticPr fontId="1" type="noConversion"/>
  </si>
  <si>
    <t>Sandei Srl</t>
    <phoneticPr fontId="1" type="noConversion"/>
  </si>
  <si>
    <t>Sismet Srl</t>
    <phoneticPr fontId="1" type="noConversion"/>
  </si>
  <si>
    <t>Stampa Sud Srl</t>
    <phoneticPr fontId="1" type="noConversion"/>
  </si>
  <si>
    <t>Asco Srl</t>
    <phoneticPr fontId="1" type="noConversion"/>
  </si>
  <si>
    <t>Associazione Culturale Amarelarte</t>
    <phoneticPr fontId="1" type="noConversion"/>
  </si>
  <si>
    <t>EC 130</t>
    <phoneticPr fontId="1" type="noConversion"/>
  </si>
  <si>
    <t>Eataly Distribuzione Srl</t>
    <phoneticPr fontId="1" type="noConversion"/>
  </si>
  <si>
    <t>Zètema Progetto Cultura</t>
    <phoneticPr fontId="1" type="noConversion"/>
  </si>
  <si>
    <t>Romano Exibit Srl</t>
    <phoneticPr fontId="1" type="noConversion"/>
  </si>
  <si>
    <t>Systemar Viaggi Srl</t>
    <phoneticPr fontId="1" type="noConversion"/>
  </si>
  <si>
    <t>Westblick GmbH</t>
    <phoneticPr fontId="1" type="noConversion"/>
  </si>
  <si>
    <t>Jan Soldat</t>
    <phoneticPr fontId="1" type="noConversion"/>
  </si>
  <si>
    <t>Haban Film Srl</t>
    <phoneticPr fontId="1" type="noConversion"/>
  </si>
  <si>
    <t>Tre Cinque Tre Srl</t>
    <phoneticPr fontId="1" type="noConversion"/>
  </si>
  <si>
    <t>0012015</t>
    <phoneticPr fontId="1" type="noConversion"/>
  </si>
  <si>
    <t>Aranciafilm Srl</t>
    <phoneticPr fontId="1" type="noConversion"/>
  </si>
  <si>
    <t>5/474034502</t>
    <phoneticPr fontId="1" type="noConversion"/>
  </si>
  <si>
    <t>16</t>
    <phoneticPr fontId="1" type="noConversion"/>
  </si>
  <si>
    <t>Draka Production Srl</t>
    <phoneticPr fontId="1" type="noConversion"/>
  </si>
  <si>
    <t>Carlo Di Carlo</t>
    <phoneticPr fontId="1" type="noConversion"/>
  </si>
  <si>
    <t>La Battigia di A. Schiralli</t>
    <phoneticPr fontId="1" type="noConversion"/>
  </si>
  <si>
    <t>Mercantile Srl</t>
    <phoneticPr fontId="1" type="noConversion"/>
  </si>
  <si>
    <t>527</t>
    <phoneticPr fontId="1" type="noConversion"/>
  </si>
  <si>
    <t>1/B</t>
    <phoneticPr fontId="1" type="noConversion"/>
  </si>
  <si>
    <t>20</t>
    <phoneticPr fontId="1" type="noConversion"/>
  </si>
  <si>
    <t>Ikea Italia Retail Srl</t>
    <phoneticPr fontId="1" type="noConversion"/>
  </si>
  <si>
    <t>Developing.it Srl</t>
    <phoneticPr fontId="1" type="noConversion"/>
  </si>
  <si>
    <t>Tsubaki Srl</t>
    <phoneticPr fontId="1" type="noConversion"/>
  </si>
  <si>
    <t>12/2015</t>
    <phoneticPr fontId="1" type="noConversion"/>
  </si>
  <si>
    <t>Vestas Srl</t>
    <phoneticPr fontId="1" type="noConversion"/>
  </si>
  <si>
    <t>Ente Parrocchia SS. Sacramento - Cinema Splendor</t>
    <phoneticPr fontId="1" type="noConversion"/>
  </si>
  <si>
    <t>Oz Film Srl</t>
    <phoneticPr fontId="1" type="noConversion"/>
  </si>
  <si>
    <t>11500442</t>
    <phoneticPr fontId="1" type="noConversion"/>
  </si>
  <si>
    <t>Riga Quarantadue Associazione Culturale</t>
    <phoneticPr fontId="1" type="noConversion"/>
  </si>
  <si>
    <t>Compulab Srl</t>
    <phoneticPr fontId="1" type="noConversion"/>
  </si>
  <si>
    <t>Cicolella Francesco Paolo</t>
    <phoneticPr fontId="1" type="noConversion"/>
  </si>
  <si>
    <t>15-003</t>
    <phoneticPr fontId="1" type="noConversion"/>
  </si>
  <si>
    <t>EC 302</t>
    <phoneticPr fontId="1" type="noConversion"/>
  </si>
  <si>
    <t>Stampa Sud Spa</t>
    <phoneticPr fontId="1" type="noConversion"/>
  </si>
  <si>
    <t>Albergo la Vela  Di Fentini Antonio</t>
    <phoneticPr fontId="1" type="noConversion"/>
  </si>
  <si>
    <t>F.lli Fiore &amp; C. Snc</t>
    <phoneticPr fontId="1" type="noConversion"/>
  </si>
  <si>
    <t>Esprit Film S.U.R.L.</t>
    <phoneticPr fontId="1" type="noConversion"/>
  </si>
  <si>
    <t>H3G Spa</t>
    <phoneticPr fontId="1" type="noConversion"/>
  </si>
  <si>
    <t>A16/14</t>
    <phoneticPr fontId="1" type="noConversion"/>
  </si>
  <si>
    <t>Abiusi Luigi</t>
    <phoneticPr fontId="1" type="noConversion"/>
  </si>
  <si>
    <t>Marrone Salvatore</t>
    <phoneticPr fontId="1" type="noConversion"/>
  </si>
  <si>
    <t>Ghiro Francesco</t>
    <phoneticPr fontId="1" type="noConversion"/>
  </si>
  <si>
    <t>Videodrome Srl</t>
    <phoneticPr fontId="1" type="noConversion"/>
  </si>
  <si>
    <t>Avantaggiato Massimo</t>
    <phoneticPr fontId="1" type="noConversion"/>
  </si>
  <si>
    <t>Ente Autonomo Fiera del Levante</t>
    <phoneticPr fontId="1" type="noConversion"/>
  </si>
  <si>
    <t>Faro Srl</t>
    <phoneticPr fontId="1" type="noConversion"/>
  </si>
  <si>
    <t>Mercure International</t>
    <phoneticPr fontId="1" type="noConversion"/>
  </si>
  <si>
    <t>RCS MediaGroup Spa</t>
    <phoneticPr fontId="1" type="noConversion"/>
  </si>
  <si>
    <t>HSH Informatica &amp; Cultura Srl</t>
    <phoneticPr fontId="1" type="noConversion"/>
  </si>
  <si>
    <t>Gaetano Pierno</t>
    <phoneticPr fontId="1" type="noConversion"/>
  </si>
  <si>
    <t>Ruggiero Pierno</t>
    <phoneticPr fontId="1" type="noConversion"/>
  </si>
  <si>
    <t>Stelci &amp; Tavani Trasporti Internazionali Srl</t>
    <phoneticPr fontId="1" type="noConversion"/>
  </si>
  <si>
    <t>27/2015</t>
    <phoneticPr fontId="1" type="noConversion"/>
  </si>
  <si>
    <t>Maestrale Srl</t>
    <phoneticPr fontId="1" type="noConversion"/>
  </si>
  <si>
    <t>903/01</t>
    <phoneticPr fontId="1" type="noConversion"/>
  </si>
  <si>
    <t>L'Eco della Stampa Spa</t>
    <phoneticPr fontId="1" type="noConversion"/>
  </si>
  <si>
    <t>4024</t>
    <phoneticPr fontId="1" type="noConversion"/>
  </si>
  <si>
    <t>4025</t>
    <phoneticPr fontId="1" type="noConversion"/>
  </si>
  <si>
    <t>We Build Comminication Srl</t>
    <phoneticPr fontId="1" type="noConversion"/>
  </si>
  <si>
    <t>20</t>
    <phoneticPr fontId="1" type="noConversion"/>
  </si>
  <si>
    <t>20/2015</t>
    <phoneticPr fontId="1" type="noConversion"/>
  </si>
  <si>
    <t>55/2015</t>
    <phoneticPr fontId="1" type="noConversion"/>
  </si>
  <si>
    <t>Gentile Carlo Antonio</t>
    <phoneticPr fontId="1" type="noConversion"/>
  </si>
  <si>
    <t>EC 80</t>
    <phoneticPr fontId="1" type="noConversion"/>
  </si>
  <si>
    <t>Mac Film Sas di M. Tani</t>
    <phoneticPr fontId="1" type="noConversion"/>
  </si>
  <si>
    <t>S.A.C. Servizi Ausiliari Cinema Srl</t>
    <phoneticPr fontId="1" type="noConversion"/>
  </si>
  <si>
    <t>Fondazione Lirico Sinfonica Petruzzelli e Teatri di Bari</t>
    <phoneticPr fontId="1" type="noConversion"/>
  </si>
  <si>
    <t>Mikama Di M. Amato</t>
    <phoneticPr fontId="1" type="noConversion"/>
  </si>
  <si>
    <t>Associazione Apulia Convention Bureau</t>
    <phoneticPr fontId="1" type="noConversion"/>
  </si>
  <si>
    <t>16</t>
    <phoneticPr fontId="1" type="noConversion"/>
  </si>
  <si>
    <t>119/2015</t>
    <phoneticPr fontId="1" type="noConversion"/>
  </si>
  <si>
    <t>EC 164</t>
    <phoneticPr fontId="1" type="noConversion"/>
  </si>
  <si>
    <t>EC 187</t>
    <phoneticPr fontId="1" type="noConversion"/>
  </si>
  <si>
    <t>Lattanzi Antonella</t>
    <phoneticPr fontId="1" type="noConversion"/>
  </si>
  <si>
    <t>2015/323A</t>
    <phoneticPr fontId="1" type="noConversion"/>
  </si>
  <si>
    <t>IN486046</t>
    <phoneticPr fontId="1" type="noConversion"/>
  </si>
  <si>
    <t>POIESIS Associazione di Promozione Sociale</t>
    <phoneticPr fontId="1" type="noConversion"/>
  </si>
  <si>
    <t>2</t>
    <phoneticPr fontId="1" type="noConversion"/>
  </si>
  <si>
    <t>44</t>
    <phoneticPr fontId="1" type="noConversion"/>
  </si>
  <si>
    <t>Il Nido dei Falchi di Laura Rita Rella</t>
    <phoneticPr fontId="1" type="noConversion"/>
  </si>
  <si>
    <t>Essere Terra APS</t>
    <phoneticPr fontId="1" type="noConversion"/>
  </si>
  <si>
    <t>23</t>
    <phoneticPr fontId="1" type="noConversion"/>
  </si>
  <si>
    <t>117</t>
    <phoneticPr fontId="1" type="noConversion"/>
  </si>
  <si>
    <t>Systemar Viaggi Srl</t>
    <phoneticPr fontId="1" type="noConversion"/>
  </si>
  <si>
    <t>268</t>
    <phoneticPr fontId="1" type="noConversion"/>
  </si>
  <si>
    <t>Cineuropa Associaion Internationale San But Lucratif</t>
    <phoneticPr fontId="1" type="noConversion"/>
  </si>
  <si>
    <t>6</t>
    <phoneticPr fontId="1" type="noConversion"/>
  </si>
  <si>
    <t>35</t>
    <phoneticPr fontId="1" type="noConversion"/>
  </si>
  <si>
    <t>110</t>
    <phoneticPr fontId="1" type="noConversion"/>
  </si>
  <si>
    <t>Sandei Srl</t>
    <phoneticPr fontId="1" type="noConversion"/>
  </si>
  <si>
    <t>Giovanni Moretti</t>
    <phoneticPr fontId="1" type="noConversion"/>
  </si>
  <si>
    <t>Expo 2004 Srl</t>
    <phoneticPr fontId="1" type="noConversion"/>
  </si>
  <si>
    <t>Romano Exhibit</t>
    <phoneticPr fontId="1" type="noConversion"/>
  </si>
  <si>
    <t>Splendor Srl</t>
    <phoneticPr fontId="1" type="noConversion"/>
  </si>
  <si>
    <t>Maestrale Srl</t>
    <phoneticPr fontId="1" type="noConversion"/>
  </si>
  <si>
    <t>1105/01</t>
    <phoneticPr fontId="1" type="noConversion"/>
  </si>
  <si>
    <t>4398</t>
    <phoneticPr fontId="1" type="noConversion"/>
  </si>
  <si>
    <t>Alpitour World Hotels &amp; Resort Spa</t>
    <phoneticPr fontId="1" type="noConversion"/>
  </si>
  <si>
    <t>E.D.G. Srl</t>
    <phoneticPr fontId="1" type="noConversion"/>
  </si>
  <si>
    <t>FDS045404</t>
    <phoneticPr fontId="1" type="noConversion"/>
  </si>
  <si>
    <t>Sedit Srl</t>
    <phoneticPr fontId="1" type="noConversion"/>
  </si>
  <si>
    <t>Eataly Distribuzione Srl</t>
    <phoneticPr fontId="1" type="noConversion"/>
  </si>
  <si>
    <t>L'Eco della Stampa Spa</t>
    <phoneticPr fontId="1" type="noConversion"/>
  </si>
  <si>
    <t>Roma Città Futura SCPA</t>
    <phoneticPr fontId="1" type="noConversion"/>
  </si>
  <si>
    <t>Ente Autonomo Fiera del Levante</t>
    <phoneticPr fontId="1" type="noConversion"/>
  </si>
  <si>
    <t>Comune di Bari - Pratiche Amianto AFH</t>
    <phoneticPr fontId="1" type="noConversion"/>
  </si>
  <si>
    <t>2015/310/S1</t>
    <phoneticPr fontId="1" type="noConversion"/>
  </si>
  <si>
    <t>EC 145</t>
    <phoneticPr fontId="1" type="noConversion"/>
  </si>
  <si>
    <t>The Hub Bari Srl</t>
    <phoneticPr fontId="1" type="noConversion"/>
  </si>
  <si>
    <t>Parrocchia B. V. Assunta - Sala Farina</t>
  </si>
  <si>
    <t>N.A.V Srl</t>
    <phoneticPr fontId="1" type="noConversion"/>
  </si>
  <si>
    <t>Cicolella Francesco Paolo</t>
    <phoneticPr fontId="1" type="noConversion"/>
  </si>
  <si>
    <t>A. Manzoni &amp; C. Spa</t>
    <phoneticPr fontId="1" type="noConversion"/>
  </si>
  <si>
    <t>Ente Autonomo Fiera del Levante</t>
    <phoneticPr fontId="1" type="noConversion"/>
  </si>
  <si>
    <t>Libreria Feltrinelli Srl</t>
    <phoneticPr fontId="1" type="noConversion"/>
  </si>
  <si>
    <t>Ditta Tommaso De Lena</t>
    <phoneticPr fontId="1" type="noConversion"/>
  </si>
  <si>
    <t>Athena Snc</t>
    <phoneticPr fontId="1" type="noConversion"/>
  </si>
  <si>
    <t>EC 105</t>
    <phoneticPr fontId="1" type="noConversion"/>
  </si>
  <si>
    <t>A.B.A.P.  Associazione Biologi Ambientalisti Pugliesi</t>
    <phoneticPr fontId="1" type="noConversion"/>
  </si>
  <si>
    <t>Esprit Film S.U.R.L.</t>
    <phoneticPr fontId="1" type="noConversion"/>
  </si>
  <si>
    <t>A05/15</t>
    <phoneticPr fontId="1" type="noConversion"/>
  </si>
  <si>
    <t>2</t>
    <phoneticPr fontId="1" type="noConversion"/>
  </si>
  <si>
    <t>Coop. Soc. Il Nnuovo Fantarca</t>
    <phoneticPr fontId="1" type="noConversion"/>
  </si>
  <si>
    <t>Associazione Mena - Mille Eventi Nell'Aria</t>
    <phoneticPr fontId="1" type="noConversion"/>
  </si>
  <si>
    <t>4988936</t>
    <phoneticPr fontId="1" type="noConversion"/>
  </si>
  <si>
    <t>EC 68</t>
    <phoneticPr fontId="1" type="noConversion"/>
  </si>
  <si>
    <t>1575272341</t>
    <phoneticPr fontId="1" type="noConversion"/>
  </si>
  <si>
    <t>H3G Spa</t>
    <phoneticPr fontId="1" type="noConversion"/>
  </si>
  <si>
    <t>02/2015</t>
    <phoneticPr fontId="1" type="noConversion"/>
  </si>
  <si>
    <t>Città Metropolitana di Bari</t>
    <phoneticPr fontId="1" type="noConversion"/>
  </si>
  <si>
    <t>A.P.S. Advertising Srl</t>
    <phoneticPr fontId="1" type="noConversion"/>
  </si>
  <si>
    <t>88/15</t>
    <phoneticPr fontId="1" type="noConversion"/>
  </si>
  <si>
    <t>2557</t>
    <phoneticPr fontId="1" type="noConversion"/>
  </si>
  <si>
    <t>La Pulisan Srl</t>
    <phoneticPr fontId="1" type="noConversion"/>
  </si>
  <si>
    <t>Wild Bunch SA</t>
    <phoneticPr fontId="1" type="noConversion"/>
  </si>
  <si>
    <t>1575553961</t>
    <phoneticPr fontId="1" type="noConversion"/>
  </si>
  <si>
    <t>Di Carlo Carlo</t>
    <phoneticPr fontId="1" type="noConversion"/>
  </si>
  <si>
    <t>16/2015</t>
    <phoneticPr fontId="1" type="noConversion"/>
  </si>
  <si>
    <t>182/00/2015</t>
    <phoneticPr fontId="1" type="noConversion"/>
  </si>
  <si>
    <t>Mazzarella Giovanna Angela</t>
    <phoneticPr fontId="1" type="noConversion"/>
  </si>
  <si>
    <t>D.F.M. SRL</t>
    <phoneticPr fontId="1" type="noConversion"/>
  </si>
  <si>
    <t>LA Battigia di A. Schiralli</t>
    <phoneticPr fontId="1" type="noConversion"/>
  </si>
  <si>
    <t>PF Telefonia Srl</t>
    <phoneticPr fontId="1" type="noConversion"/>
  </si>
  <si>
    <t>Fastweb Spa</t>
    <phoneticPr fontId="1" type="noConversion"/>
  </si>
  <si>
    <t>ProPugliaPhoto Srls</t>
    <phoneticPr fontId="1" type="noConversion"/>
  </si>
  <si>
    <t>022015</t>
    <phoneticPr fontId="1" type="noConversion"/>
  </si>
  <si>
    <t>5</t>
    <phoneticPr fontId="1" type="noConversion"/>
  </si>
  <si>
    <t>16/15</t>
    <phoneticPr fontId="1" type="noConversion"/>
  </si>
  <si>
    <t>Deodato</t>
    <phoneticPr fontId="1" type="noConversion"/>
  </si>
  <si>
    <t>Ente Autonomo Fiera del Levante</t>
    <phoneticPr fontId="1" type="noConversion"/>
  </si>
  <si>
    <t>147A</t>
    <phoneticPr fontId="1" type="noConversion"/>
  </si>
  <si>
    <t>ProPugliaPhoto Srls</t>
    <phoneticPr fontId="1" type="noConversion"/>
  </si>
  <si>
    <t>07/15</t>
    <phoneticPr fontId="1" type="noConversion"/>
  </si>
  <si>
    <t>Avantaggiato Massimo</t>
    <phoneticPr fontId="1" type="noConversion"/>
  </si>
  <si>
    <t>13/2015</t>
    <phoneticPr fontId="1" type="noConversion"/>
  </si>
  <si>
    <t>30/2015</t>
    <phoneticPr fontId="1" type="noConversion"/>
  </si>
  <si>
    <t>Sismet Srl</t>
    <phoneticPr fontId="1" type="noConversion"/>
  </si>
  <si>
    <t>G4 Vigilanza Spa</t>
    <phoneticPr fontId="1" type="noConversion"/>
  </si>
  <si>
    <t>EC 274</t>
    <phoneticPr fontId="1" type="noConversion"/>
  </si>
  <si>
    <t>EC 276</t>
    <phoneticPr fontId="1" type="noConversion"/>
  </si>
  <si>
    <t>EC 277</t>
    <phoneticPr fontId="1" type="noConversion"/>
  </si>
  <si>
    <t>3</t>
    <phoneticPr fontId="1" type="noConversion"/>
  </si>
  <si>
    <t>2/2015</t>
    <phoneticPr fontId="1" type="noConversion"/>
  </si>
  <si>
    <t>Maria Lara Castrignanò</t>
    <phoneticPr fontId="1" type="noConversion"/>
  </si>
  <si>
    <t>606</t>
    <phoneticPr fontId="1" type="noConversion"/>
  </si>
  <si>
    <t>4</t>
    <phoneticPr fontId="1" type="noConversion"/>
  </si>
  <si>
    <t>EC 300</t>
    <phoneticPr fontId="1" type="noConversion"/>
  </si>
  <si>
    <t>15/15</t>
    <phoneticPr fontId="1" type="noConversion"/>
  </si>
  <si>
    <t>X Promotion Srl</t>
    <phoneticPr fontId="1" type="noConversion"/>
  </si>
  <si>
    <t>13/15</t>
    <phoneticPr fontId="1" type="noConversion"/>
  </si>
  <si>
    <t>1576646115</t>
    <phoneticPr fontId="1" type="noConversion"/>
  </si>
  <si>
    <t>H3G Spa</t>
    <phoneticPr fontId="1" type="noConversion"/>
  </si>
  <si>
    <t>1576379077</t>
    <phoneticPr fontId="1" type="noConversion"/>
  </si>
  <si>
    <t>Melorio Impiantistica Srl</t>
    <phoneticPr fontId="1" type="noConversion"/>
  </si>
  <si>
    <t>Mediterranea Spa</t>
    <phoneticPr fontId="1" type="noConversion"/>
  </si>
  <si>
    <t>Fruttamatta Srl</t>
    <phoneticPr fontId="1" type="noConversion"/>
  </si>
  <si>
    <t>Magrelli Enrico</t>
    <phoneticPr fontId="1" type="noConversion"/>
  </si>
  <si>
    <t>Villa Dell'Ombrellino Srl</t>
    <phoneticPr fontId="1" type="noConversion"/>
  </si>
  <si>
    <t>Mondello Giancarlo</t>
    <phoneticPr fontId="1" type="noConversion"/>
  </si>
  <si>
    <t>66/2015</t>
    <phoneticPr fontId="1" type="noConversion"/>
  </si>
  <si>
    <t>Biocity Srl</t>
    <phoneticPr fontId="1" type="noConversion"/>
  </si>
  <si>
    <t>Lara Maroccini</t>
    <phoneticPr fontId="1" type="noConversion"/>
  </si>
  <si>
    <t>101/2015</t>
    <phoneticPr fontId="1" type="noConversion"/>
  </si>
  <si>
    <t xml:space="preserve">RIC 1 </t>
    <phoneticPr fontId="1" type="noConversion"/>
  </si>
  <si>
    <t>201403-03</t>
    <phoneticPr fontId="1" type="noConversion"/>
  </si>
  <si>
    <t>Logged Srl</t>
    <phoneticPr fontId="1" type="noConversion"/>
  </si>
  <si>
    <t>S.I.A.E Registri fuori dagli schermi</t>
    <phoneticPr fontId="1" type="noConversion"/>
  </si>
  <si>
    <t>AON - Assicurazione Bifest 2015</t>
    <phoneticPr fontId="1" type="noConversion"/>
  </si>
  <si>
    <t>Omniacine di Giuseppe Castellano</t>
    <phoneticPr fontId="1" type="noConversion"/>
  </si>
  <si>
    <t>HSH Informatica &amp; Cultura Srl</t>
    <phoneticPr fontId="1" type="noConversion"/>
  </si>
  <si>
    <t>16/2015</t>
    <phoneticPr fontId="1" type="noConversion"/>
  </si>
  <si>
    <t>201500823</t>
    <phoneticPr fontId="1" type="noConversion"/>
  </si>
  <si>
    <t>44/15</t>
    <phoneticPr fontId="1" type="noConversion"/>
  </si>
  <si>
    <t>A.P.S. Advertising Srl</t>
    <phoneticPr fontId="1" type="noConversion"/>
  </si>
  <si>
    <t>Biocity Srl</t>
    <phoneticPr fontId="1" type="noConversion"/>
  </si>
  <si>
    <t>Cornic'è Bottega d'arte De Giglio di Carofiglio Gaetano</t>
    <phoneticPr fontId="1" type="noConversion"/>
  </si>
  <si>
    <t>43</t>
    <phoneticPr fontId="1" type="noConversion"/>
  </si>
  <si>
    <t>269/BA</t>
    <phoneticPr fontId="1" type="noConversion"/>
  </si>
  <si>
    <t>4138</t>
    <phoneticPr fontId="1" type="noConversion"/>
  </si>
  <si>
    <t>04/2015</t>
    <phoneticPr fontId="1" type="noConversion"/>
  </si>
  <si>
    <t>12/2015</t>
    <phoneticPr fontId="1" type="noConversion"/>
  </si>
  <si>
    <t>101/2015</t>
    <phoneticPr fontId="1" type="noConversion"/>
  </si>
  <si>
    <t>L'Eco della Stampa Spa</t>
    <phoneticPr fontId="1" type="noConversion"/>
  </si>
  <si>
    <t xml:space="preserve">Brio Luigi </t>
    <phoneticPr fontId="1" type="noConversion"/>
  </si>
  <si>
    <t>Pubblicarrello.com Srl</t>
    <phoneticPr fontId="1" type="noConversion"/>
  </si>
  <si>
    <t>3/2015</t>
    <phoneticPr fontId="1" type="noConversion"/>
  </si>
  <si>
    <t>750</t>
    <phoneticPr fontId="1" type="noConversion"/>
  </si>
  <si>
    <t>9250/BA</t>
    <phoneticPr fontId="1" type="noConversion"/>
  </si>
  <si>
    <t>Tecnica City Srl</t>
    <phoneticPr fontId="1" type="noConversion"/>
  </si>
  <si>
    <t>HSH Informatica &amp; Cultura Srl</t>
    <phoneticPr fontId="1" type="noConversion"/>
  </si>
  <si>
    <t>DR Scaffalature Srl</t>
    <phoneticPr fontId="1" type="noConversion"/>
  </si>
  <si>
    <t>Edil Sasso &amp; C. Srl</t>
    <phoneticPr fontId="1" type="noConversion"/>
  </si>
  <si>
    <t>Attolini Vito</t>
    <phoneticPr fontId="1" type="noConversion"/>
  </si>
  <si>
    <t>Systemar Viaggi Srl</t>
    <phoneticPr fontId="1" type="noConversion"/>
  </si>
  <si>
    <t>187</t>
    <phoneticPr fontId="1" type="noConversion"/>
  </si>
  <si>
    <t>508</t>
    <phoneticPr fontId="1" type="noConversion"/>
  </si>
  <si>
    <t>504</t>
    <phoneticPr fontId="1" type="noConversion"/>
  </si>
  <si>
    <t>1576107472</t>
    <phoneticPr fontId="1" type="noConversion"/>
  </si>
  <si>
    <t>SIAE Rassegna "I Protagonisti del Cinema"</t>
    <phoneticPr fontId="1" type="noConversion"/>
  </si>
  <si>
    <t>Studio Nobile e Scarafoni Ufficio Stampa Associato</t>
    <phoneticPr fontId="1" type="noConversion"/>
  </si>
  <si>
    <t>I-288/2018</t>
    <phoneticPr fontId="1" type="noConversion"/>
  </si>
  <si>
    <t>Fluid Produzioni Srl</t>
    <phoneticPr fontId="1" type="noConversion"/>
  </si>
  <si>
    <t>Gaetano Pierno</t>
    <phoneticPr fontId="1" type="noConversion"/>
  </si>
  <si>
    <t>5</t>
    <phoneticPr fontId="1" type="noConversion"/>
  </si>
  <si>
    <t>1/2015</t>
    <phoneticPr fontId="1" type="noConversion"/>
  </si>
  <si>
    <t>Essere Terra APS</t>
    <phoneticPr fontId="1" type="noConversion"/>
  </si>
  <si>
    <t>41</t>
    <phoneticPr fontId="1" type="noConversion"/>
  </si>
  <si>
    <t>1044/15</t>
    <phoneticPr fontId="1" type="noConversion"/>
  </si>
  <si>
    <t>58/15</t>
    <phoneticPr fontId="1" type="noConversion"/>
  </si>
  <si>
    <t>A.P.S. Advertising Srl</t>
    <phoneticPr fontId="1" type="noConversion"/>
  </si>
  <si>
    <t>Compulab Srl</t>
    <phoneticPr fontId="1" type="noConversion"/>
  </si>
  <si>
    <t>Poieis Associazione di Promozione Sociale</t>
    <phoneticPr fontId="1" type="noConversion"/>
  </si>
  <si>
    <t>H3G Spa</t>
    <phoneticPr fontId="1" type="noConversion"/>
  </si>
  <si>
    <t>15-42</t>
    <phoneticPr fontId="1" type="noConversion"/>
  </si>
  <si>
    <t>Terminal Video Italia Srl</t>
    <phoneticPr fontId="1" type="noConversion"/>
  </si>
  <si>
    <t>3/2015</t>
    <phoneticPr fontId="1" type="noConversion"/>
  </si>
  <si>
    <t>Maroccini Lara</t>
    <phoneticPr fontId="1" type="noConversion"/>
  </si>
  <si>
    <t>Rizzi Leonardo</t>
    <phoneticPr fontId="1" type="noConversion"/>
  </si>
  <si>
    <t>Banca Prossima Spa</t>
    <phoneticPr fontId="1" type="noConversion"/>
  </si>
  <si>
    <t>02/2015</t>
    <phoneticPr fontId="1" type="noConversion"/>
  </si>
  <si>
    <t>2015/780A</t>
    <phoneticPr fontId="1" type="noConversion"/>
  </si>
  <si>
    <t>185/100</t>
    <phoneticPr fontId="1" type="noConversion"/>
  </si>
  <si>
    <t>S.A.P.E.L Srl</t>
    <phoneticPr fontId="1" type="noConversion"/>
  </si>
  <si>
    <t>EC 592</t>
    <phoneticPr fontId="1" type="noConversion"/>
  </si>
  <si>
    <t>AON - Assicurazione Mediateca</t>
    <phoneticPr fontId="1" type="noConversion"/>
  </si>
  <si>
    <t>Ruggiero Pierno</t>
    <phoneticPr fontId="1" type="noConversion"/>
  </si>
  <si>
    <t>Associazione ProPugliaPhoto Agenzia Fotografica</t>
    <phoneticPr fontId="1" type="noConversion"/>
  </si>
  <si>
    <t>Systemar Viaggi Srl</t>
    <phoneticPr fontId="1" type="noConversion"/>
  </si>
  <si>
    <t>Tommaso Cammarano</t>
    <phoneticPr fontId="1" type="noConversion"/>
  </si>
  <si>
    <t>Ladisa Spa</t>
    <phoneticPr fontId="1" type="noConversion"/>
  </si>
  <si>
    <t>H3G Spa</t>
    <phoneticPr fontId="1" type="noConversion"/>
  </si>
  <si>
    <t>Mimì Srl</t>
    <phoneticPr fontId="1" type="noConversion"/>
  </si>
  <si>
    <t>Contrasto Srl</t>
    <phoneticPr fontId="1" type="noConversion"/>
  </si>
  <si>
    <t>Associazione Italiana amici del Cinema D'Essai - AIACE Brindisi</t>
    <phoneticPr fontId="1" type="noConversion"/>
  </si>
  <si>
    <t>Daunia Production di P. Del Carmine</t>
    <phoneticPr fontId="1" type="noConversion"/>
  </si>
  <si>
    <t>Tre Cinque Tre Srl</t>
    <phoneticPr fontId="1" type="noConversion"/>
  </si>
  <si>
    <t>EC 101</t>
    <phoneticPr fontId="1" type="noConversion"/>
  </si>
  <si>
    <t>EC 104</t>
    <phoneticPr fontId="1" type="noConversion"/>
  </si>
  <si>
    <t>Manutenzioni Srl</t>
    <phoneticPr fontId="1" type="noConversion"/>
  </si>
  <si>
    <t>33/2015</t>
    <phoneticPr fontId="1" type="noConversion"/>
  </si>
  <si>
    <t>36/2015</t>
    <phoneticPr fontId="1" type="noConversion"/>
  </si>
  <si>
    <t>Punti Cospicui Associazione Culturale</t>
    <phoneticPr fontId="1" type="noConversion"/>
  </si>
  <si>
    <t>S.I.A.E Festival del Reale di Specchia</t>
    <phoneticPr fontId="1" type="noConversion"/>
  </si>
  <si>
    <t>83</t>
    <phoneticPr fontId="1" type="noConversion"/>
  </si>
  <si>
    <t>Ecoklima Srl</t>
    <phoneticPr fontId="1" type="noConversion"/>
  </si>
  <si>
    <t>Splendor Srl</t>
    <phoneticPr fontId="1" type="noConversion"/>
  </si>
  <si>
    <t>51/2015</t>
    <phoneticPr fontId="1" type="noConversion"/>
  </si>
  <si>
    <t>Antonia Mariana Muschio Schiavone</t>
    <phoneticPr fontId="1" type="noConversion"/>
  </si>
  <si>
    <t>1</t>
    <phoneticPr fontId="1" type="noConversion"/>
  </si>
  <si>
    <t>Centro Sperimentale di Cinematografia</t>
    <phoneticPr fontId="1" type="noConversion"/>
  </si>
  <si>
    <t>Dinamo Film Srl</t>
    <phoneticPr fontId="1" type="noConversion"/>
  </si>
  <si>
    <t>I-426/2015</t>
    <phoneticPr fontId="1" type="noConversion"/>
  </si>
  <si>
    <t xml:space="preserve">157 </t>
    <phoneticPr fontId="1" type="noConversion"/>
  </si>
  <si>
    <t>C&amp;C Consulting Srl</t>
    <phoneticPr fontId="1" type="noConversion"/>
  </si>
  <si>
    <t>Studio Nobile e Scarafoni Ufficio Stampa Associato</t>
    <phoneticPr fontId="1" type="noConversion"/>
  </si>
  <si>
    <t>25/2015</t>
    <phoneticPr fontId="1" type="noConversion"/>
  </si>
  <si>
    <t>LA00122581</t>
    <phoneticPr fontId="1" type="noConversion"/>
  </si>
  <si>
    <t>Haghefilm Digitaal BV</t>
    <phoneticPr fontId="1" type="noConversion"/>
  </si>
  <si>
    <t>HSH Informatica &amp; Cultura Srl</t>
    <phoneticPr fontId="1" type="noConversion"/>
  </si>
  <si>
    <t>SO.ME.D Spa</t>
    <phoneticPr fontId="1" type="noConversion"/>
  </si>
  <si>
    <t>1194/NJ</t>
    <phoneticPr fontId="1" type="noConversion"/>
  </si>
  <si>
    <t>75</t>
    <phoneticPr fontId="1" type="noConversion"/>
  </si>
  <si>
    <t>Ruggiero Pierno</t>
    <phoneticPr fontId="1" type="noConversion"/>
  </si>
  <si>
    <t>L'Eco della Stampa Spa</t>
    <phoneticPr fontId="1" type="noConversion"/>
  </si>
  <si>
    <t>Sismet srl</t>
    <phoneticPr fontId="1" type="noConversion"/>
  </si>
  <si>
    <t>Dogre Srl</t>
    <phoneticPr fontId="1" type="noConversion"/>
  </si>
  <si>
    <t>Metamor Architetti Associati</t>
    <phoneticPr fontId="1" type="noConversion"/>
  </si>
  <si>
    <t>10</t>
    <phoneticPr fontId="1" type="noConversion"/>
  </si>
  <si>
    <t>644</t>
    <phoneticPr fontId="1" type="noConversion"/>
  </si>
  <si>
    <t>Quarta Massimiliano</t>
    <phoneticPr fontId="1" type="noConversion"/>
  </si>
  <si>
    <t>15556/2015</t>
    <phoneticPr fontId="1" type="noConversion"/>
  </si>
  <si>
    <t>16018/2015</t>
    <phoneticPr fontId="1" type="noConversion"/>
  </si>
  <si>
    <t>Ar. F.A. Tech Srl</t>
    <phoneticPr fontId="1" type="noConversion"/>
  </si>
  <si>
    <t>544</t>
    <phoneticPr fontId="1" type="noConversion"/>
  </si>
  <si>
    <t>545</t>
    <phoneticPr fontId="1" type="noConversion"/>
  </si>
  <si>
    <t>543</t>
    <phoneticPr fontId="1" type="noConversion"/>
  </si>
  <si>
    <t>222</t>
    <phoneticPr fontId="1" type="noConversion"/>
  </si>
  <si>
    <t>226</t>
    <phoneticPr fontId="1" type="noConversion"/>
  </si>
  <si>
    <t>542</t>
    <phoneticPr fontId="1" type="noConversion"/>
  </si>
  <si>
    <t>201</t>
    <phoneticPr fontId="1" type="noConversion"/>
  </si>
  <si>
    <t>56</t>
    <phoneticPr fontId="1" type="noConversion"/>
  </si>
  <si>
    <t>Binetti Lucia</t>
    <phoneticPr fontId="1" type="noConversion"/>
  </si>
  <si>
    <t>Associazione Culturale La scatola blu</t>
    <phoneticPr fontId="1" type="noConversion"/>
  </si>
  <si>
    <t>PRO.COM. Srl</t>
    <phoneticPr fontId="1" type="noConversion"/>
  </si>
  <si>
    <t>41</t>
    <phoneticPr fontId="1" type="noConversion"/>
  </si>
  <si>
    <t>169/15</t>
    <phoneticPr fontId="1" type="noConversion"/>
  </si>
  <si>
    <t>109/B/2015</t>
    <phoneticPr fontId="1" type="noConversion"/>
  </si>
  <si>
    <t>5070405</t>
    <phoneticPr fontId="1" type="noConversion"/>
  </si>
  <si>
    <t>Big Sur soc. Coop. A.r.l.</t>
    <phoneticPr fontId="1" type="noConversion"/>
  </si>
  <si>
    <t>Systemar Viaggi Srl</t>
    <phoneticPr fontId="1" type="noConversion"/>
  </si>
  <si>
    <t>EC 222</t>
    <phoneticPr fontId="1" type="noConversion"/>
  </si>
  <si>
    <t>EC 223</t>
    <phoneticPr fontId="1" type="noConversion"/>
  </si>
  <si>
    <t>EC 224</t>
    <phoneticPr fontId="1" type="noConversion"/>
  </si>
  <si>
    <t>Monteleone Francesco</t>
    <phoneticPr fontId="1" type="noConversion"/>
  </si>
  <si>
    <t>Scarafile Giovanni</t>
    <phoneticPr fontId="1" type="noConversion"/>
  </si>
  <si>
    <t>Del Carmine Pierluigi Daunia Production</t>
    <phoneticPr fontId="1" type="noConversion"/>
  </si>
  <si>
    <t>Edicola Traversa Ernesto</t>
    <phoneticPr fontId="1" type="noConversion"/>
  </si>
  <si>
    <t>Arti Grafiche Favia Srl</t>
    <phoneticPr fontId="1" type="noConversion"/>
  </si>
  <si>
    <t>Arcadia Food Srl</t>
    <phoneticPr fontId="1" type="noConversion"/>
  </si>
  <si>
    <t>F150501176</t>
    <phoneticPr fontId="1" type="noConversion"/>
  </si>
  <si>
    <t>518/NJ</t>
    <phoneticPr fontId="1" type="noConversion"/>
  </si>
  <si>
    <t>F15501142</t>
    <phoneticPr fontId="1" type="noConversion"/>
  </si>
  <si>
    <t>Comando Provinciale Vigili del Fuoco</t>
    <phoneticPr fontId="1" type="noConversion"/>
  </si>
  <si>
    <t>Bibì Film TV Srl</t>
    <phoneticPr fontId="1" type="noConversion"/>
  </si>
  <si>
    <t>Tedeschi Valeria</t>
    <phoneticPr fontId="1" type="noConversion"/>
  </si>
  <si>
    <t>96</t>
    <phoneticPr fontId="1" type="noConversion"/>
  </si>
  <si>
    <t>186</t>
    <phoneticPr fontId="1" type="noConversion"/>
  </si>
  <si>
    <t>Esse Service Srl</t>
    <phoneticPr fontId="1" type="noConversion"/>
  </si>
  <si>
    <t>Editoriale Duesse Spa</t>
    <phoneticPr fontId="1" type="noConversion"/>
  </si>
  <si>
    <t>9</t>
    <phoneticPr fontId="1" type="noConversion"/>
  </si>
  <si>
    <t>58</t>
    <phoneticPr fontId="1" type="noConversion"/>
  </si>
  <si>
    <t>Ruggiero Pierno</t>
    <phoneticPr fontId="1" type="noConversion"/>
  </si>
  <si>
    <t>177</t>
    <phoneticPr fontId="1" type="noConversion"/>
  </si>
  <si>
    <t>Tota Michele</t>
    <phoneticPr fontId="1" type="noConversion"/>
  </si>
  <si>
    <t>Bagnulo Pietro Luigi</t>
    <phoneticPr fontId="1" type="noConversion"/>
  </si>
  <si>
    <t>Ar. F.A. Tech Srl</t>
    <phoneticPr fontId="1" type="noConversion"/>
  </si>
  <si>
    <t>201</t>
    <phoneticPr fontId="1" type="noConversion"/>
  </si>
  <si>
    <t>Get Coop. Sociale Onlus</t>
    <phoneticPr fontId="1" type="noConversion"/>
  </si>
  <si>
    <t>Studio Punto e Virgola Sas</t>
    <phoneticPr fontId="1" type="noConversion"/>
  </si>
  <si>
    <t>1255</t>
    <phoneticPr fontId="1" type="noConversion"/>
  </si>
  <si>
    <t>1275</t>
    <phoneticPr fontId="1" type="noConversion"/>
  </si>
  <si>
    <t>A. Manzoni &amp; C. Spa</t>
    <phoneticPr fontId="1" type="noConversion"/>
  </si>
  <si>
    <t>Spagnoli Marco</t>
    <phoneticPr fontId="1" type="noConversion"/>
  </si>
  <si>
    <t>Daniele Trevisi</t>
    <phoneticPr fontId="1" type="noConversion"/>
  </si>
  <si>
    <t>Horizons Unlimited H.I. srl</t>
    <phoneticPr fontId="1" type="noConversion"/>
  </si>
  <si>
    <t>162/2015</t>
    <phoneticPr fontId="1" type="noConversion"/>
  </si>
  <si>
    <t>Systemar Viaggi Srl</t>
    <phoneticPr fontId="1" type="noConversion"/>
  </si>
  <si>
    <t>122</t>
    <phoneticPr fontId="1" type="noConversion"/>
  </si>
  <si>
    <t xml:space="preserve">RIC 2 </t>
    <phoneticPr fontId="1" type="noConversion"/>
  </si>
  <si>
    <t>V1 3491</t>
    <phoneticPr fontId="1" type="noConversion"/>
  </si>
  <si>
    <t>4397</t>
    <phoneticPr fontId="1" type="noConversion"/>
  </si>
  <si>
    <t>509</t>
    <phoneticPr fontId="1" type="noConversion"/>
  </si>
  <si>
    <t>2058/2015/BA2</t>
    <phoneticPr fontId="1" type="noConversion"/>
  </si>
  <si>
    <t>2057/2015/BA2</t>
    <phoneticPr fontId="1" type="noConversion"/>
  </si>
  <si>
    <t>2056/2015/BA2</t>
    <phoneticPr fontId="1" type="noConversion"/>
  </si>
  <si>
    <t>2055/2015/BA2</t>
    <phoneticPr fontId="1" type="noConversion"/>
  </si>
  <si>
    <t>2067/2015/BA2</t>
    <phoneticPr fontId="1" type="noConversion"/>
  </si>
  <si>
    <t>2061/2015/BA2</t>
    <phoneticPr fontId="1" type="noConversion"/>
  </si>
  <si>
    <t>2062/2015/BA2</t>
    <phoneticPr fontId="1" type="noConversion"/>
  </si>
  <si>
    <t>2063/2015/BA2</t>
    <phoneticPr fontId="1" type="noConversion"/>
  </si>
  <si>
    <t>Splendor Srl</t>
    <phoneticPr fontId="1" type="noConversion"/>
  </si>
  <si>
    <t>44-2015</t>
    <phoneticPr fontId="1" type="noConversion"/>
  </si>
  <si>
    <t>EC 164</t>
    <phoneticPr fontId="1" type="noConversion"/>
  </si>
  <si>
    <t>Associazione Culturale La scatola blu</t>
    <phoneticPr fontId="1" type="noConversion"/>
  </si>
  <si>
    <t>700</t>
    <phoneticPr fontId="1" type="noConversion"/>
  </si>
  <si>
    <t>805</t>
    <phoneticPr fontId="1" type="noConversion"/>
  </si>
  <si>
    <t>Biocity Srl</t>
    <phoneticPr fontId="1" type="noConversion"/>
  </si>
  <si>
    <t>213</t>
    <phoneticPr fontId="1" type="noConversion"/>
  </si>
  <si>
    <t>I-418/2015</t>
    <phoneticPr fontId="1" type="noConversion"/>
  </si>
  <si>
    <t>Sagraf Srl</t>
    <phoneticPr fontId="1" type="noConversion"/>
  </si>
  <si>
    <t>887/NJ</t>
    <phoneticPr fontId="1" type="noConversion"/>
  </si>
  <si>
    <t>Essere Terra APS</t>
    <phoneticPr fontId="1" type="noConversion"/>
  </si>
  <si>
    <t>46/2015</t>
    <phoneticPr fontId="1" type="noConversion"/>
  </si>
  <si>
    <t>Rossi Restauri Srl</t>
    <phoneticPr fontId="1" type="noConversion"/>
  </si>
  <si>
    <t>17</t>
    <phoneticPr fontId="1" type="noConversion"/>
  </si>
  <si>
    <t>862</t>
    <phoneticPr fontId="1" type="noConversion"/>
  </si>
  <si>
    <t>861</t>
    <phoneticPr fontId="1" type="noConversion"/>
  </si>
  <si>
    <t>83</t>
    <phoneticPr fontId="1" type="noConversion"/>
  </si>
  <si>
    <t>Le Bombarde Sas</t>
    <phoneticPr fontId="1" type="noConversion"/>
  </si>
  <si>
    <t>868</t>
    <phoneticPr fontId="1" type="noConversion"/>
  </si>
  <si>
    <t>RIC 9</t>
    <phoneticPr fontId="1" type="noConversion"/>
  </si>
  <si>
    <t>Pool Associazione di Promozione Sociale</t>
    <phoneticPr fontId="1" type="noConversion"/>
  </si>
  <si>
    <t>57/2015</t>
    <phoneticPr fontId="1" type="noConversion"/>
  </si>
  <si>
    <t>Bagnulo Pietro Luigi</t>
    <phoneticPr fontId="1" type="noConversion"/>
  </si>
  <si>
    <t>Videodrome Srl</t>
    <phoneticPr fontId="1" type="noConversion"/>
  </si>
  <si>
    <t>Boscolo Hotels Spa</t>
    <phoneticPr fontId="1" type="noConversion"/>
  </si>
  <si>
    <t>RCS MediaGroup spa</t>
    <phoneticPr fontId="1" type="noConversion"/>
  </si>
  <si>
    <t>Terminal Video Italia Srl</t>
    <phoneticPr fontId="1" type="noConversion"/>
  </si>
  <si>
    <t>Sidelmed Spa</t>
    <phoneticPr fontId="1" type="noConversion"/>
  </si>
  <si>
    <t>Te.Sa Antincendio Srl</t>
    <phoneticPr fontId="1" type="noConversion"/>
  </si>
  <si>
    <t>Biocity Srl</t>
    <phoneticPr fontId="1" type="noConversion"/>
  </si>
  <si>
    <t>TE.SA Antincendio Srl</t>
    <phoneticPr fontId="1" type="noConversion"/>
  </si>
  <si>
    <t>Fluid Produzioni Srl</t>
    <phoneticPr fontId="1" type="noConversion"/>
  </si>
  <si>
    <t>Centro di cultura Agis</t>
    <phoneticPr fontId="1" type="noConversion"/>
  </si>
  <si>
    <t>Officina Creativa Soc. Coop</t>
    <phoneticPr fontId="1" type="noConversion"/>
  </si>
  <si>
    <t xml:space="preserve">RIC 1 </t>
    <phoneticPr fontId="1" type="noConversion"/>
  </si>
  <si>
    <t>Sollecito Lucia</t>
    <phoneticPr fontId="1" type="noConversion"/>
  </si>
  <si>
    <t>EC 587</t>
    <phoneticPr fontId="1" type="noConversion"/>
  </si>
  <si>
    <t>EC 630</t>
    <phoneticPr fontId="1" type="noConversion"/>
  </si>
  <si>
    <t>Arti Grafiche Favia Srl</t>
    <phoneticPr fontId="1" type="noConversion"/>
  </si>
  <si>
    <t>404/D</t>
    <phoneticPr fontId="1" type="noConversion"/>
  </si>
  <si>
    <t>1a</t>
    <phoneticPr fontId="1" type="noConversion"/>
  </si>
  <si>
    <t>Antimedia Srl</t>
    <phoneticPr fontId="1" type="noConversion"/>
  </si>
  <si>
    <t>241</t>
    <phoneticPr fontId="1" type="noConversion"/>
  </si>
  <si>
    <t>34/2015</t>
    <phoneticPr fontId="1" type="noConversion"/>
  </si>
  <si>
    <t>Lo Schermo dell'Arte Ass. Cult.</t>
    <phoneticPr fontId="1" type="noConversion"/>
  </si>
  <si>
    <t xml:space="preserve">B&amp;B il Crogiulo di A. Colucci </t>
    <phoneticPr fontId="1" type="noConversion"/>
  </si>
  <si>
    <t>RIC 1</t>
    <phoneticPr fontId="1" type="noConversion"/>
  </si>
  <si>
    <t>I-520/2015</t>
    <phoneticPr fontId="1" type="noConversion"/>
  </si>
  <si>
    <t>Maroccini Lara</t>
    <phoneticPr fontId="1" type="noConversion"/>
  </si>
  <si>
    <t>1</t>
    <phoneticPr fontId="1" type="noConversion"/>
  </si>
  <si>
    <t>Namastè di Ilaria Magarelli</t>
    <phoneticPr fontId="1" type="noConversion"/>
  </si>
  <si>
    <t>First Security Srl</t>
    <phoneticPr fontId="1" type="noConversion"/>
  </si>
  <si>
    <t>00220/04</t>
    <phoneticPr fontId="1" type="noConversion"/>
  </si>
  <si>
    <t>0052015</t>
    <phoneticPr fontId="1" type="noConversion"/>
  </si>
  <si>
    <t>CIN140/CIN</t>
    <phoneticPr fontId="1" type="noConversion"/>
  </si>
  <si>
    <t>K&amp;C Sas Di Macchia Crystian Marco &amp; C</t>
    <phoneticPr fontId="1" type="noConversion"/>
  </si>
  <si>
    <t>15/2015</t>
    <phoneticPr fontId="1" type="noConversion"/>
  </si>
  <si>
    <t>LA00266182</t>
    <phoneticPr fontId="1" type="noConversion"/>
  </si>
  <si>
    <t>Associazione socio-culturale "Gravina Città Aperta"</t>
    <phoneticPr fontId="1" type="noConversion"/>
  </si>
  <si>
    <t>RIC 4/2015</t>
    <phoneticPr fontId="1" type="noConversion"/>
  </si>
  <si>
    <t>15702005</t>
    <phoneticPr fontId="1" type="noConversion"/>
  </si>
  <si>
    <t>15</t>
    <phoneticPr fontId="1" type="noConversion"/>
  </si>
  <si>
    <t>Gaetano Pierno</t>
    <phoneticPr fontId="1" type="noConversion"/>
  </si>
  <si>
    <t>Coop. Sociale I bambini di Truffaut</t>
    <phoneticPr fontId="1" type="noConversion"/>
  </si>
  <si>
    <t>9</t>
    <phoneticPr fontId="1" type="noConversion"/>
  </si>
  <si>
    <t>Bagnulo Pietro Luigi</t>
    <phoneticPr fontId="1" type="noConversion"/>
  </si>
  <si>
    <t>Picomedia Srl</t>
    <phoneticPr fontId="1" type="noConversion"/>
  </si>
  <si>
    <t>35/2015</t>
    <phoneticPr fontId="1" type="noConversion"/>
  </si>
  <si>
    <t>652</t>
    <phoneticPr fontId="1" type="noConversion"/>
  </si>
  <si>
    <t>Monico Giovanna</t>
    <phoneticPr fontId="1" type="noConversion"/>
  </si>
  <si>
    <t>1</t>
    <phoneticPr fontId="1" type="noConversion"/>
  </si>
  <si>
    <t>Alpitour World Hotels &amp; Resort Spa</t>
    <phoneticPr fontId="1" type="noConversion"/>
  </si>
  <si>
    <t>OH/114</t>
    <phoneticPr fontId="1" type="noConversion"/>
  </si>
  <si>
    <t>29/2015</t>
    <phoneticPr fontId="1" type="noConversion"/>
  </si>
  <si>
    <t>Cooperativa Kama a r.l.</t>
    <phoneticPr fontId="1" type="noConversion"/>
  </si>
  <si>
    <t>38/2015</t>
    <phoneticPr fontId="1" type="noConversion"/>
  </si>
  <si>
    <t>19/2015</t>
    <phoneticPr fontId="1" type="noConversion"/>
  </si>
  <si>
    <t>Avantaggiato Massimo</t>
    <phoneticPr fontId="1" type="noConversion"/>
  </si>
  <si>
    <t>642</t>
    <phoneticPr fontId="1" type="noConversion"/>
  </si>
  <si>
    <t>606</t>
    <phoneticPr fontId="1" type="noConversion"/>
  </si>
  <si>
    <t>6267</t>
    <phoneticPr fontId="1" type="noConversion"/>
  </si>
  <si>
    <t>6268</t>
    <phoneticPr fontId="1" type="noConversion"/>
  </si>
  <si>
    <t>L'Eco della Stampa Spa</t>
    <phoneticPr fontId="1" type="noConversion"/>
  </si>
  <si>
    <t>Caponio Pietro</t>
    <phoneticPr fontId="1" type="noConversion"/>
  </si>
  <si>
    <t>221</t>
    <phoneticPr fontId="1" type="noConversion"/>
  </si>
  <si>
    <t>Associazione Culturale Articolazioni</t>
    <phoneticPr fontId="1" type="noConversion"/>
  </si>
  <si>
    <t>Svoltastorie di Patrizia Scardigno</t>
    <phoneticPr fontId="1" type="noConversion"/>
  </si>
  <si>
    <t>2015/0678/S1</t>
    <phoneticPr fontId="1" type="noConversion"/>
  </si>
  <si>
    <t>107/2015</t>
    <phoneticPr fontId="1" type="noConversion"/>
  </si>
  <si>
    <t>L'Eco della Stampa Spa</t>
    <phoneticPr fontId="1" type="noConversion"/>
  </si>
  <si>
    <t>1576910826</t>
    <phoneticPr fontId="1" type="noConversion"/>
  </si>
  <si>
    <t>Mondoffice Srl</t>
    <phoneticPr fontId="1" type="noConversion"/>
  </si>
  <si>
    <t>Associazione Videoteche Mediateche Italiane</t>
    <phoneticPr fontId="1" type="noConversion"/>
  </si>
  <si>
    <t>Ar. F.A. Tech Srl</t>
    <phoneticPr fontId="1" type="noConversion"/>
  </si>
  <si>
    <t>Museo Storico Italiano della Guerra Onlus</t>
    <phoneticPr fontId="1" type="noConversion"/>
  </si>
  <si>
    <t>The Open Reel di C. Santoro</t>
    <phoneticPr fontId="1" type="noConversion"/>
  </si>
  <si>
    <t>Pierno Ruggiero</t>
    <phoneticPr fontId="1" type="noConversion"/>
  </si>
  <si>
    <t>EC 586</t>
    <phoneticPr fontId="1" type="noConversion"/>
  </si>
  <si>
    <t>Ferrara Silvestro</t>
    <phoneticPr fontId="1" type="noConversion"/>
  </si>
  <si>
    <t>Climax di F. Moccia</t>
    <phoneticPr fontId="1" type="noConversion"/>
  </si>
  <si>
    <t>9/2015</t>
    <phoneticPr fontId="1" type="noConversion"/>
  </si>
  <si>
    <t>20152199</t>
    <phoneticPr fontId="1" type="noConversion"/>
  </si>
  <si>
    <t>298</t>
    <phoneticPr fontId="1" type="noConversion"/>
  </si>
  <si>
    <t>S.R.Q. Servizi - Revisioni - Qualità Srl</t>
    <phoneticPr fontId="1" type="noConversion"/>
  </si>
  <si>
    <t>H3G Spa</t>
    <phoneticPr fontId="1" type="noConversion"/>
  </si>
  <si>
    <t>LFF Media Sarl</t>
    <phoneticPr fontId="1" type="noConversion"/>
  </si>
  <si>
    <t>18-07-15</t>
    <phoneticPr fontId="1" type="noConversion"/>
  </si>
  <si>
    <t>42</t>
    <phoneticPr fontId="1" type="noConversion"/>
  </si>
  <si>
    <t>Vogliacco Felice</t>
    <phoneticPr fontId="1" type="noConversion"/>
  </si>
  <si>
    <t>101/A</t>
    <phoneticPr fontId="1" type="noConversion"/>
  </si>
  <si>
    <t>AG Solutions SAS di A. Cristofaro &amp; C.</t>
    <phoneticPr fontId="1" type="noConversion"/>
  </si>
  <si>
    <t>25</t>
    <phoneticPr fontId="1" type="noConversion"/>
  </si>
  <si>
    <t>188</t>
    <phoneticPr fontId="1" type="noConversion"/>
  </si>
  <si>
    <t>668</t>
    <phoneticPr fontId="1" type="noConversion"/>
  </si>
  <si>
    <t>Stampa Sud Spa</t>
    <phoneticPr fontId="1" type="noConversion"/>
  </si>
  <si>
    <t>11</t>
    <phoneticPr fontId="1" type="noConversion"/>
  </si>
  <si>
    <t>Gaetano Pierno</t>
    <phoneticPr fontId="1" type="noConversion"/>
  </si>
  <si>
    <t>1</t>
    <phoneticPr fontId="1" type="noConversion"/>
  </si>
  <si>
    <t>Monico Giovanna</t>
    <phoneticPr fontId="1" type="noConversion"/>
  </si>
  <si>
    <t>S.I.A.E Rassegna Cineporto Bari</t>
    <phoneticPr fontId="1" type="noConversion"/>
  </si>
  <si>
    <t>4</t>
    <phoneticPr fontId="1" type="noConversion"/>
  </si>
  <si>
    <t>Barletti Davide</t>
    <phoneticPr fontId="1" type="noConversion"/>
  </si>
  <si>
    <t>Big Sur soc. Coop. A.r.l.</t>
    <phoneticPr fontId="1" type="noConversion"/>
  </si>
  <si>
    <t>Indigo Film Srl</t>
    <phoneticPr fontId="1" type="noConversion"/>
  </si>
  <si>
    <t>EC 274</t>
    <phoneticPr fontId="1" type="noConversion"/>
  </si>
  <si>
    <t>De Mola Salvatore</t>
    <phoneticPr fontId="1" type="noConversion"/>
  </si>
  <si>
    <t>5191</t>
    <phoneticPr fontId="1" type="noConversion"/>
  </si>
  <si>
    <t>2630</t>
    <phoneticPr fontId="1" type="noConversion"/>
  </si>
  <si>
    <t>La Pulisan Srl</t>
    <phoneticPr fontId="1" type="noConversion"/>
  </si>
  <si>
    <t>Stampa Sud Spa</t>
    <phoneticPr fontId="1" type="noConversion"/>
  </si>
  <si>
    <t>Fastweb Spa</t>
    <phoneticPr fontId="1" type="noConversion"/>
  </si>
  <si>
    <t>Splendor Srl</t>
    <phoneticPr fontId="1" type="noConversion"/>
  </si>
  <si>
    <t>I-709/2015</t>
    <phoneticPr fontId="1" type="noConversion"/>
  </si>
  <si>
    <t>I-712/2015</t>
    <phoneticPr fontId="1" type="noConversion"/>
  </si>
  <si>
    <t>AR. F.A. Tech Srl</t>
    <phoneticPr fontId="1" type="noConversion"/>
  </si>
  <si>
    <t>65/2015</t>
    <phoneticPr fontId="1" type="noConversion"/>
  </si>
  <si>
    <t>3300</t>
    <phoneticPr fontId="1" type="noConversion"/>
  </si>
  <si>
    <t>La Pulisan Srl</t>
    <phoneticPr fontId="1" type="noConversion"/>
  </si>
  <si>
    <t>3263</t>
    <phoneticPr fontId="1" type="noConversion"/>
  </si>
  <si>
    <t>918</t>
    <phoneticPr fontId="1" type="noConversion"/>
  </si>
  <si>
    <t>Ristorante Adriatico di De Ruvo Corrado &amp; C.</t>
    <phoneticPr fontId="1" type="noConversion"/>
  </si>
  <si>
    <t>2064/2015/BA2</t>
    <phoneticPr fontId="1" type="noConversion"/>
  </si>
  <si>
    <t>2065/2015/BA2</t>
    <phoneticPr fontId="1" type="noConversion"/>
  </si>
  <si>
    <t>2066/2015/BA2</t>
    <phoneticPr fontId="1" type="noConversion"/>
  </si>
  <si>
    <t>2054/2015/BA2</t>
    <phoneticPr fontId="1" type="noConversion"/>
  </si>
  <si>
    <t>Silvestro Ferrara</t>
    <phoneticPr fontId="1" type="noConversion"/>
  </si>
  <si>
    <t>Maestrale Srl</t>
    <phoneticPr fontId="1" type="noConversion"/>
  </si>
  <si>
    <t>1209/01</t>
    <phoneticPr fontId="1" type="noConversion"/>
  </si>
  <si>
    <t>292</t>
    <phoneticPr fontId="1" type="noConversion"/>
  </si>
  <si>
    <t>10-2015</t>
    <phoneticPr fontId="1" type="noConversion"/>
  </si>
  <si>
    <t>103</t>
    <phoneticPr fontId="1" type="noConversion"/>
  </si>
  <si>
    <t>Centrone Group Srl</t>
    <phoneticPr fontId="1" type="noConversion"/>
  </si>
  <si>
    <t>Zétema Progetto Cultura Srl</t>
    <phoneticPr fontId="1" type="noConversion"/>
  </si>
  <si>
    <t>HSH Informatica &amp; Cultura Srl</t>
    <phoneticPr fontId="1" type="noConversion"/>
  </si>
  <si>
    <t>127</t>
    <phoneticPr fontId="1" type="noConversion"/>
  </si>
  <si>
    <t>Soc. Coop. Coolclub A R.L.</t>
    <phoneticPr fontId="1" type="noConversion"/>
  </si>
  <si>
    <t>864</t>
    <phoneticPr fontId="1" type="noConversion"/>
  </si>
  <si>
    <t xml:space="preserve">EC 479 </t>
    <phoneticPr fontId="1" type="noConversion"/>
  </si>
  <si>
    <t>869</t>
    <phoneticPr fontId="1" type="noConversion"/>
  </si>
  <si>
    <t>14783</t>
    <phoneticPr fontId="1" type="noConversion"/>
  </si>
  <si>
    <t>Edicola Traversa Ernesto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</si>
  <si>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</si>
  <si>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</si>
  <si>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</si>
  <si>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Editoriale Duesse Spa</t>
    <phoneticPr fontId="1" type="noConversion"/>
  </si>
  <si>
    <t>C&amp;C Consulting Srl</t>
    <phoneticPr fontId="1" type="noConversion"/>
  </si>
  <si>
    <t>14</t>
    <phoneticPr fontId="1" type="noConversion"/>
  </si>
  <si>
    <t>2015/00711/S1</t>
    <phoneticPr fontId="1" type="noConversion"/>
  </si>
  <si>
    <t>Mercantile Srl</t>
    <phoneticPr fontId="1" type="noConversion"/>
  </si>
  <si>
    <t>Parrocchia B. V. Assunta - Sala Farina</t>
    <phoneticPr fontId="1" type="noConversion"/>
  </si>
  <si>
    <t>Sagraf Srl</t>
    <phoneticPr fontId="1" type="noConversion"/>
  </si>
  <si>
    <t>RIC 1</t>
    <phoneticPr fontId="1" type="noConversion"/>
  </si>
  <si>
    <t>Martin Baxter</t>
    <phoneticPr fontId="1" type="noConversion"/>
  </si>
  <si>
    <t>Pubblicità &amp; Stampa Srl</t>
    <phoneticPr fontId="1" type="noConversion"/>
  </si>
  <si>
    <t>Cinema Riuniti Snc</t>
    <phoneticPr fontId="1" type="noConversion"/>
  </si>
  <si>
    <t>La Velialpol Srl</t>
    <phoneticPr fontId="1" type="noConversion"/>
  </si>
  <si>
    <t>1384</t>
    <phoneticPr fontId="1" type="noConversion"/>
  </si>
  <si>
    <t>Excelsior Spa</t>
    <phoneticPr fontId="1" type="noConversion"/>
  </si>
  <si>
    <t>84/2015</t>
    <phoneticPr fontId="1" type="noConversion"/>
  </si>
  <si>
    <t>Marangi Snc</t>
    <phoneticPr fontId="1" type="noConversion"/>
  </si>
  <si>
    <t>24/2015</t>
    <phoneticPr fontId="1" type="noConversion"/>
  </si>
  <si>
    <t>Stelci &amp; Tavani Trasporti Internazionali Srl</t>
    <phoneticPr fontId="1" type="noConversion"/>
  </si>
  <si>
    <t>139</t>
    <phoneticPr fontId="1" type="noConversion"/>
  </si>
  <si>
    <t>477</t>
    <phoneticPr fontId="1" type="noConversion"/>
  </si>
  <si>
    <t>117</t>
    <phoneticPr fontId="1" type="noConversion"/>
  </si>
  <si>
    <t>2015-16_007</t>
    <phoneticPr fontId="1" type="noConversion"/>
  </si>
  <si>
    <t>Rizzi Leonardo</t>
    <phoneticPr fontId="1" type="noConversion"/>
  </si>
  <si>
    <t>Domino Recording Company Ltd</t>
    <phoneticPr fontId="1" type="noConversion"/>
  </si>
  <si>
    <t>112647</t>
    <phoneticPr fontId="1" type="noConversion"/>
  </si>
  <si>
    <t>2</t>
    <phoneticPr fontId="1" type="noConversion"/>
  </si>
  <si>
    <t>Athena Snc</t>
    <phoneticPr fontId="1" type="noConversion"/>
  </si>
  <si>
    <t>APS PugliArte</t>
    <phoneticPr fontId="1" type="noConversion"/>
  </si>
  <si>
    <t>3</t>
    <phoneticPr fontId="1" type="noConversion"/>
  </si>
  <si>
    <t>09/2015</t>
    <phoneticPr fontId="1" type="noConversion"/>
  </si>
  <si>
    <t>Rai Cinema Spa</t>
    <phoneticPr fontId="1" type="noConversion"/>
  </si>
  <si>
    <t>2060/2015/BA2</t>
    <phoneticPr fontId="1" type="noConversion"/>
  </si>
  <si>
    <t>2044/2015/BA2</t>
    <phoneticPr fontId="1" type="noConversion"/>
  </si>
  <si>
    <t>2059/2015/BA2</t>
    <phoneticPr fontId="1" type="noConversion"/>
  </si>
  <si>
    <t>01/2015</t>
    <phoneticPr fontId="1" type="noConversion"/>
  </si>
  <si>
    <t>ProPugliaPhoto Srls</t>
    <phoneticPr fontId="1" type="noConversion"/>
  </si>
  <si>
    <t>1708/15</t>
    <phoneticPr fontId="1" type="noConversion"/>
  </si>
  <si>
    <t>520</t>
    <phoneticPr fontId="1" type="noConversion"/>
  </si>
  <si>
    <t>Trabucco Sama Srl</t>
    <phoneticPr fontId="1" type="noConversion"/>
  </si>
  <si>
    <t>Systemar Viaggi Srl</t>
    <phoneticPr fontId="1" type="noConversion"/>
  </si>
  <si>
    <t>EC 471</t>
    <phoneticPr fontId="1" type="noConversion"/>
  </si>
  <si>
    <t>EC 474</t>
    <phoneticPr fontId="1" type="noConversion"/>
  </si>
  <si>
    <t>EC 472</t>
    <phoneticPr fontId="1" type="noConversion"/>
  </si>
  <si>
    <t>258</t>
    <phoneticPr fontId="1" type="noConversion"/>
  </si>
  <si>
    <t>125</t>
    <phoneticPr fontId="1" type="noConversion"/>
  </si>
  <si>
    <t>Associazione Culturale Sud Est</t>
    <phoneticPr fontId="1" type="noConversion"/>
  </si>
  <si>
    <t>Rossi Restauri Srl</t>
    <phoneticPr fontId="1" type="noConversion"/>
  </si>
  <si>
    <t>52/2015</t>
    <phoneticPr fontId="1" type="noConversion"/>
  </si>
  <si>
    <t>246</t>
    <phoneticPr fontId="1" type="noConversion"/>
  </si>
  <si>
    <t>Italian International Film Srl</t>
    <phoneticPr fontId="1" type="noConversion"/>
  </si>
  <si>
    <t>Mister Market Snc</t>
    <phoneticPr fontId="1" type="noConversion"/>
  </si>
  <si>
    <t>9</t>
    <phoneticPr fontId="1" type="noConversion"/>
  </si>
  <si>
    <t>Approaching Fish Producions Ltd</t>
    <phoneticPr fontId="1" type="noConversion"/>
  </si>
  <si>
    <t>Pedicini Valentina</t>
    <phoneticPr fontId="1" type="noConversion"/>
  </si>
  <si>
    <t>16/2015</t>
    <phoneticPr fontId="1" type="noConversion"/>
  </si>
  <si>
    <t>La Monica Alberto</t>
    <phoneticPr fontId="1" type="noConversion"/>
  </si>
  <si>
    <t>Oz Film Srl</t>
    <phoneticPr fontId="1" type="noConversion"/>
  </si>
  <si>
    <t>Ar. F.A. Tech Srl</t>
    <phoneticPr fontId="1" type="noConversion"/>
  </si>
  <si>
    <t>Mediterranea Spa</t>
    <phoneticPr fontId="1" type="noConversion"/>
  </si>
  <si>
    <t>SO.ME.D Spa</t>
    <phoneticPr fontId="1" type="noConversion"/>
  </si>
  <si>
    <t>713/NJ</t>
    <phoneticPr fontId="1" type="noConversion"/>
  </si>
  <si>
    <t>498</t>
    <phoneticPr fontId="1" type="noConversion"/>
  </si>
  <si>
    <t>Systemar Viaggi Srl</t>
    <phoneticPr fontId="1" type="noConversion"/>
  </si>
  <si>
    <t>001374/NJ</t>
    <phoneticPr fontId="1" type="noConversion"/>
  </si>
  <si>
    <t>129</t>
    <phoneticPr fontId="1" type="noConversion"/>
  </si>
  <si>
    <t>Officina Creativa</t>
    <phoneticPr fontId="1" type="noConversion"/>
  </si>
  <si>
    <t>Mercantile Srl</t>
    <phoneticPr fontId="1" type="noConversion"/>
  </si>
  <si>
    <t>887</t>
    <phoneticPr fontId="1" type="noConversion"/>
  </si>
  <si>
    <t>RIC 18</t>
    <phoneticPr fontId="1" type="noConversion"/>
  </si>
  <si>
    <t>10850/BA</t>
    <phoneticPr fontId="1" type="noConversion"/>
  </si>
  <si>
    <t>2015/595A</t>
    <phoneticPr fontId="1" type="noConversion"/>
  </si>
  <si>
    <t>31/2014</t>
    <phoneticPr fontId="1" type="noConversion"/>
  </si>
  <si>
    <t>Federazione Italiana Cineforum</t>
    <phoneticPr fontId="1" type="noConversion"/>
  </si>
  <si>
    <t>17</t>
    <phoneticPr fontId="1" type="noConversion"/>
  </si>
  <si>
    <t>Mattia Soranzo</t>
    <phoneticPr fontId="1" type="noConversion"/>
  </si>
  <si>
    <t>27</t>
    <phoneticPr fontId="1" type="noConversion"/>
  </si>
  <si>
    <t>Adessa Srl</t>
    <phoneticPr fontId="1" type="noConversion"/>
  </si>
  <si>
    <t>59</t>
    <phoneticPr fontId="1" type="noConversion"/>
  </si>
  <si>
    <t>Rossi Restauri Srl</t>
    <phoneticPr fontId="1" type="noConversion"/>
  </si>
  <si>
    <t>79</t>
    <phoneticPr fontId="1" type="noConversion"/>
  </si>
  <si>
    <t>Mezzapesa Fortunato</t>
    <phoneticPr fontId="1" type="noConversion"/>
  </si>
  <si>
    <t>22</t>
    <phoneticPr fontId="1" type="noConversion"/>
  </si>
  <si>
    <t>Quarta Massimiliano</t>
    <phoneticPr fontId="1" type="noConversion"/>
  </si>
  <si>
    <t>19</t>
    <phoneticPr fontId="1" type="noConversion"/>
  </si>
  <si>
    <t>Francesco Clary</t>
    <phoneticPr fontId="1" type="noConversion"/>
  </si>
  <si>
    <t>53</t>
    <phoneticPr fontId="1" type="noConversion"/>
  </si>
  <si>
    <t>Esse Ingegneria Srl</t>
    <phoneticPr fontId="1" type="noConversion"/>
  </si>
  <si>
    <t>14</t>
    <phoneticPr fontId="1" type="noConversion"/>
  </si>
  <si>
    <t>Saito Mauro</t>
    <phoneticPr fontId="1" type="noConversion"/>
  </si>
  <si>
    <t>1940</t>
    <phoneticPr fontId="1" type="noConversion"/>
  </si>
  <si>
    <t>Ente Autonomo Fiera del Levante</t>
    <phoneticPr fontId="1" type="noConversion"/>
  </si>
  <si>
    <t>1</t>
    <phoneticPr fontId="1" type="noConversion"/>
  </si>
  <si>
    <t>Silvio Maselli</t>
    <phoneticPr fontId="1" type="noConversion"/>
  </si>
  <si>
    <t>2</t>
    <phoneticPr fontId="1" type="noConversion"/>
  </si>
  <si>
    <t>25</t>
    <phoneticPr fontId="1" type="noConversion"/>
  </si>
  <si>
    <t>Gaetano Pierno</t>
    <phoneticPr fontId="1" type="noConversion"/>
  </si>
  <si>
    <t>Unione dei Comuni della Grecìa Salentina</t>
    <phoneticPr fontId="1" type="noConversion"/>
  </si>
  <si>
    <t>Antennasud Edivision Spa</t>
    <phoneticPr fontId="1" type="noConversion"/>
  </si>
  <si>
    <t>506933102</t>
    <phoneticPr fontId="1" type="noConversion"/>
  </si>
  <si>
    <t>140</t>
    <phoneticPr fontId="1" type="noConversion"/>
  </si>
  <si>
    <t>8580/01</t>
    <phoneticPr fontId="1" type="noConversion"/>
  </si>
  <si>
    <t>Climax di F. Moccia</t>
    <phoneticPr fontId="1" type="noConversion"/>
  </si>
  <si>
    <t>24</t>
    <phoneticPr fontId="1" type="noConversion"/>
  </si>
  <si>
    <t>Music Empire Srl</t>
    <phoneticPr fontId="1" type="noConversion"/>
  </si>
  <si>
    <t>Gruppo Editoriale Effemmeti Srl</t>
    <phoneticPr fontId="1" type="noConversion"/>
  </si>
  <si>
    <t>324</t>
    <phoneticPr fontId="1" type="noConversion"/>
  </si>
  <si>
    <t>316/2015</t>
    <phoneticPr fontId="1" type="noConversion"/>
  </si>
  <si>
    <t>Vip Service di D. Loiacono</t>
    <phoneticPr fontId="1" type="noConversion"/>
  </si>
  <si>
    <t>Climax di F. Moccia</t>
    <phoneticPr fontId="1" type="noConversion"/>
  </si>
  <si>
    <t>618</t>
    <phoneticPr fontId="1" type="noConversion"/>
  </si>
  <si>
    <t>68/2015</t>
    <phoneticPr fontId="1" type="noConversion"/>
  </si>
  <si>
    <t>AR. F.A. Tech Srl</t>
    <phoneticPr fontId="1" type="noConversion"/>
  </si>
  <si>
    <t>56/15</t>
    <phoneticPr fontId="1" type="noConversion"/>
  </si>
  <si>
    <t>54/15</t>
    <phoneticPr fontId="1" type="noConversion"/>
  </si>
  <si>
    <t>20</t>
    <phoneticPr fontId="1" type="noConversion"/>
  </si>
  <si>
    <t>Soc. Coop. Coolclub A R.L.</t>
    <phoneticPr fontId="1" type="noConversion"/>
  </si>
  <si>
    <t>50</t>
    <phoneticPr fontId="1" type="noConversion"/>
  </si>
  <si>
    <t>13/2015</t>
    <phoneticPr fontId="1" type="noConversion"/>
  </si>
  <si>
    <t>Lo Schermo dell'Arte Ass. Cult.</t>
    <phoneticPr fontId="1" type="noConversion"/>
  </si>
  <si>
    <t>Ferrara Silvestro</t>
    <phoneticPr fontId="1" type="noConversion"/>
  </si>
  <si>
    <t>19/2015</t>
    <phoneticPr fontId="1" type="noConversion"/>
  </si>
  <si>
    <t>S.R.Q. Servizi - Revisioni - Qualità Srl</t>
    <phoneticPr fontId="1" type="noConversion"/>
  </si>
  <si>
    <t>255</t>
    <phoneticPr fontId="1" type="noConversion"/>
  </si>
  <si>
    <t>Fire Protection System Srl</t>
    <phoneticPr fontId="1" type="noConversion"/>
  </si>
  <si>
    <t>Persichella Sabino</t>
    <phoneticPr fontId="1" type="noConversion"/>
  </si>
  <si>
    <t>Associazione Culturale Mo'l'estate</t>
    <phoneticPr fontId="1" type="noConversion"/>
  </si>
  <si>
    <t>1630</t>
    <phoneticPr fontId="1" type="noConversion"/>
  </si>
  <si>
    <t>Piazza di Spagna View Srl</t>
    <phoneticPr fontId="1" type="noConversion"/>
  </si>
  <si>
    <t>Guglielmi Letizia</t>
    <phoneticPr fontId="1" type="noConversion"/>
  </si>
  <si>
    <t>RIC 1</t>
    <phoneticPr fontId="1" type="noConversion"/>
  </si>
  <si>
    <t>5/5093292</t>
    <phoneticPr fontId="1" type="noConversion"/>
  </si>
  <si>
    <t>Mondoffice Srl</t>
    <phoneticPr fontId="1" type="noConversion"/>
  </si>
  <si>
    <t>2053/2015/BA2</t>
    <phoneticPr fontId="1" type="noConversion"/>
  </si>
  <si>
    <t>134</t>
    <phoneticPr fontId="1" type="noConversion"/>
  </si>
  <si>
    <t>FB Srl</t>
    <phoneticPr fontId="1" type="noConversion"/>
  </si>
  <si>
    <t>201540038</t>
    <phoneticPr fontId="1" type="noConversion"/>
  </si>
  <si>
    <t>406</t>
    <phoneticPr fontId="1" type="noConversion"/>
  </si>
  <si>
    <t>25/2015</t>
    <phoneticPr fontId="1" type="noConversion"/>
  </si>
  <si>
    <t>448/00/2015</t>
    <phoneticPr fontId="1" type="noConversion"/>
  </si>
  <si>
    <t>Associazione Culturale Ondocks</t>
    <phoneticPr fontId="1" type="noConversion"/>
  </si>
  <si>
    <t>G.A.M. Srl</t>
    <phoneticPr fontId="1" type="noConversion"/>
  </si>
  <si>
    <t>FVI15-000640</t>
    <phoneticPr fontId="1" type="noConversion"/>
  </si>
  <si>
    <t>14781</t>
    <phoneticPr fontId="1" type="noConversion"/>
  </si>
  <si>
    <t>Giulio Einaudi Editore</t>
    <phoneticPr fontId="1" type="noConversion"/>
  </si>
  <si>
    <t>14782</t>
    <phoneticPr fontId="1" type="noConversion"/>
  </si>
  <si>
    <t>X Promotion Srl</t>
    <phoneticPr fontId="1" type="noConversion"/>
  </si>
  <si>
    <t>18/15</t>
    <phoneticPr fontId="1" type="noConversion"/>
  </si>
  <si>
    <t>16/2015</t>
    <phoneticPr fontId="1" type="noConversion"/>
  </si>
  <si>
    <t>Lilith Med 2000 Soc. Coop.</t>
    <phoneticPr fontId="1" type="noConversion"/>
  </si>
  <si>
    <t>Ruggiero Pierno</t>
    <phoneticPr fontId="1" type="noConversion"/>
  </si>
  <si>
    <t>66</t>
    <phoneticPr fontId="1" type="noConversion"/>
  </si>
  <si>
    <t>First Security Srl</t>
    <phoneticPr fontId="1" type="noConversion"/>
  </si>
  <si>
    <t>00223/04</t>
    <phoneticPr fontId="1" type="noConversion"/>
  </si>
  <si>
    <t>192/100</t>
    <phoneticPr fontId="1" type="noConversion"/>
  </si>
  <si>
    <t>Eataly Distribuzione Srl</t>
    <phoneticPr fontId="1" type="noConversion"/>
  </si>
  <si>
    <t>G4 Vigilanza Spa</t>
    <phoneticPr fontId="1" type="noConversion"/>
  </si>
  <si>
    <t>35808/2015</t>
    <phoneticPr fontId="1" type="noConversion"/>
  </si>
  <si>
    <t>3447/2015</t>
    <phoneticPr fontId="1" type="noConversion"/>
  </si>
  <si>
    <t>201501976</t>
    <phoneticPr fontId="1" type="noConversion"/>
  </si>
  <si>
    <t>Editoriale Duesse Spa</t>
    <phoneticPr fontId="1" type="noConversion"/>
  </si>
  <si>
    <t>Fono Vi.Pi. Italia Spa</t>
    <phoneticPr fontId="1" type="noConversion"/>
  </si>
  <si>
    <t>4516</t>
    <phoneticPr fontId="1" type="noConversion"/>
  </si>
  <si>
    <t>951</t>
    <phoneticPr fontId="1" type="noConversion"/>
  </si>
  <si>
    <t>Fire Protection System Srl</t>
    <phoneticPr fontId="1" type="noConversion"/>
  </si>
  <si>
    <t>Alberghi Bari Srl</t>
    <phoneticPr fontId="1" type="noConversion"/>
  </si>
  <si>
    <t>17/2015</t>
    <phoneticPr fontId="1" type="noConversion"/>
  </si>
  <si>
    <t>Lilith Med 2000 Soc. Coop.</t>
    <phoneticPr fontId="1" type="noConversion"/>
  </si>
  <si>
    <t>Avantaggiato Massimo</t>
    <phoneticPr fontId="1" type="noConversion"/>
  </si>
  <si>
    <t>48/2015</t>
    <phoneticPr fontId="1" type="noConversion"/>
  </si>
  <si>
    <t>47/2015</t>
    <phoneticPr fontId="1" type="noConversion"/>
  </si>
  <si>
    <t>C&amp;C Consulting Srl</t>
    <phoneticPr fontId="1" type="noConversion"/>
  </si>
  <si>
    <t>11430/BA</t>
    <phoneticPr fontId="1" type="noConversion"/>
  </si>
  <si>
    <t>RIC</t>
    <phoneticPr fontId="1" type="noConversion"/>
  </si>
  <si>
    <t>264</t>
    <phoneticPr fontId="1" type="noConversion"/>
  </si>
  <si>
    <t>39113</t>
    <phoneticPr fontId="1" type="noConversion"/>
  </si>
  <si>
    <t>5</t>
    <phoneticPr fontId="1" type="noConversion"/>
  </si>
  <si>
    <t>S.I.A.E.</t>
    <phoneticPr fontId="1" type="noConversion"/>
  </si>
  <si>
    <t>271</t>
    <phoneticPr fontId="1" type="noConversion"/>
  </si>
  <si>
    <t>Trenitalia</t>
    <phoneticPr fontId="1" type="noConversion"/>
  </si>
  <si>
    <t>Trenitalia</t>
    <phoneticPr fontId="1" type="noConversion"/>
  </si>
  <si>
    <t xml:space="preserve">Cinecittà Allestimenti e Tematizzazioni </t>
    <phoneticPr fontId="1" type="noConversion"/>
  </si>
  <si>
    <t>G4 Vigilanza spa</t>
    <phoneticPr fontId="1" type="noConversion"/>
  </si>
  <si>
    <t>A.O.N. spa</t>
    <phoneticPr fontId="1" type="noConversion"/>
  </si>
  <si>
    <t>Ass. Gravina Città Aperta</t>
    <phoneticPr fontId="1" type="noConversion"/>
  </si>
  <si>
    <t>Systemar Viaggi srl</t>
    <phoneticPr fontId="1" type="noConversion"/>
  </si>
  <si>
    <t>Intrigo Internazionale Srl</t>
    <phoneticPr fontId="1" type="noConversion"/>
  </si>
  <si>
    <t>Centrone Group Srl</t>
    <phoneticPr fontId="1" type="noConversion"/>
  </si>
  <si>
    <t>Manutenzioni Srl</t>
    <phoneticPr fontId="1" type="noConversion"/>
  </si>
  <si>
    <t>49/2015</t>
    <phoneticPr fontId="1" type="noConversion"/>
  </si>
  <si>
    <t>50/2015</t>
    <phoneticPr fontId="1" type="noConversion"/>
  </si>
  <si>
    <t>Meleti Paolo</t>
    <phoneticPr fontId="1" type="noConversion"/>
  </si>
  <si>
    <t>35/15</t>
    <phoneticPr fontId="1" type="noConversion"/>
  </si>
  <si>
    <t>46/2015</t>
    <phoneticPr fontId="1" type="noConversion"/>
  </si>
  <si>
    <t>Studio Nobile e Scarafoni Ufficio Stampa Associato</t>
    <phoneticPr fontId="1" type="noConversion"/>
  </si>
  <si>
    <t>Racanelli Eventi di F. Racanelli</t>
    <phoneticPr fontId="1" type="noConversion"/>
  </si>
  <si>
    <t>19</t>
    <phoneticPr fontId="1" type="noConversion"/>
  </si>
  <si>
    <t>Systemar Viaggi Srl</t>
    <phoneticPr fontId="1" type="noConversion"/>
  </si>
  <si>
    <t>EC 478</t>
    <phoneticPr fontId="1" type="noConversion"/>
  </si>
  <si>
    <t>56/2015</t>
    <phoneticPr fontId="1" type="noConversion"/>
  </si>
  <si>
    <t>Rossi Restauri Srl</t>
    <phoneticPr fontId="1" type="noConversion"/>
  </si>
  <si>
    <t>Sismet Srl</t>
    <phoneticPr fontId="1" type="noConversion"/>
  </si>
  <si>
    <t>1/3151</t>
    <phoneticPr fontId="1" type="noConversion"/>
  </si>
  <si>
    <t>AON - Polizza incendio e rischi ordinari</t>
    <phoneticPr fontId="1" type="noConversion"/>
  </si>
  <si>
    <t>Il Portico Srl</t>
    <phoneticPr fontId="1" type="noConversion"/>
  </si>
  <si>
    <t>61/15</t>
    <phoneticPr fontId="1" type="noConversion"/>
  </si>
  <si>
    <t>23</t>
    <phoneticPr fontId="1" type="noConversion"/>
  </si>
  <si>
    <t>Gaetano Pierno</t>
    <phoneticPr fontId="1" type="noConversion"/>
  </si>
  <si>
    <t>Ruggiero Pierno</t>
    <phoneticPr fontId="1" type="noConversion"/>
  </si>
  <si>
    <t>95</t>
    <phoneticPr fontId="1" type="noConversion"/>
  </si>
  <si>
    <t>1/2015</t>
    <phoneticPr fontId="1" type="noConversion"/>
  </si>
  <si>
    <t>Bedogni Claudia</t>
    <phoneticPr fontId="1" type="noConversion"/>
  </si>
  <si>
    <t>SO.ME.D Spa</t>
    <phoneticPr fontId="1" type="noConversion"/>
  </si>
  <si>
    <t>Luca Chiarappa</t>
    <phoneticPr fontId="1" type="noConversion"/>
  </si>
  <si>
    <t>110</t>
    <phoneticPr fontId="1" type="noConversion"/>
  </si>
  <si>
    <t>Ruggiero Pierno</t>
    <phoneticPr fontId="1" type="noConversion"/>
  </si>
  <si>
    <t>Systemar Viaggi Srl</t>
    <phoneticPr fontId="1" type="noConversion"/>
  </si>
  <si>
    <t>272</t>
    <phoneticPr fontId="1" type="noConversion"/>
  </si>
  <si>
    <t>273</t>
    <phoneticPr fontId="1" type="noConversion"/>
  </si>
  <si>
    <t>712</t>
  </si>
  <si>
    <t>3422</t>
  </si>
  <si>
    <t>C&amp;C CONSULTING SRL</t>
  </si>
  <si>
    <t>VITO PLANTONE</t>
  </si>
  <si>
    <t>68/05/505</t>
  </si>
  <si>
    <t>432</t>
  </si>
  <si>
    <t>982</t>
  </si>
  <si>
    <t>MARCELLO PELLEGRINO</t>
  </si>
  <si>
    <t>FILM FOUND FAMILY PRODUZIONI CINEMATOGRAFRICHE</t>
  </si>
  <si>
    <t>ITALIAN FILM COMMISSION</t>
  </si>
  <si>
    <t>3G SRL</t>
  </si>
  <si>
    <t>CIRCUITO CINEMA SRL</t>
  </si>
  <si>
    <t>717</t>
  </si>
  <si>
    <t>70/05/103</t>
  </si>
  <si>
    <t>718</t>
  </si>
  <si>
    <t>720</t>
  </si>
  <si>
    <t>433</t>
  </si>
  <si>
    <t>713</t>
  </si>
  <si>
    <t>BEATRICE FIORENTINO</t>
  </si>
  <si>
    <t>ARTI GRAFICICHE NICOLA QUARANTA</t>
  </si>
  <si>
    <t>FILM FOUND FAMILY PRODUZIONI CINEMATOGRAFICHE</t>
  </si>
  <si>
    <t>PRINTEK S.0 SRLU</t>
  </si>
  <si>
    <t>ASS. CULT. UZAKISTAN</t>
  </si>
  <si>
    <t>930A</t>
  </si>
  <si>
    <t xml:space="preserve">DDLUX </t>
  </si>
  <si>
    <t>MARECHIAROFILM SRL</t>
  </si>
  <si>
    <t>ASS. MILANO FILM NETWORK</t>
  </si>
  <si>
    <t>100175995</t>
  </si>
  <si>
    <t>STUDIO NOBILE E SCARAFONI</t>
  </si>
  <si>
    <t>68/05/065</t>
  </si>
  <si>
    <t>1675588236</t>
  </si>
  <si>
    <t>MEMORIA FSC</t>
  </si>
  <si>
    <t>CINEPORTI DI PUGLIA</t>
  </si>
  <si>
    <t>MEDIATECA</t>
  </si>
  <si>
    <t xml:space="preserve">ASSISTENZA TECNICA </t>
  </si>
  <si>
    <t>HSH</t>
  </si>
  <si>
    <t>PUBBLICARELLO.COM SRL</t>
  </si>
  <si>
    <t>PROM. E COM. LOCAT. PUGLIESI</t>
  </si>
  <si>
    <t>IORIO MARCO LA CIVETTA</t>
  </si>
  <si>
    <t xml:space="preserve">LE PAPARINE SRL </t>
  </si>
  <si>
    <t>5/5769841</t>
  </si>
  <si>
    <t>5/5799663</t>
  </si>
  <si>
    <t>5/5777383</t>
  </si>
  <si>
    <t>1040A</t>
  </si>
  <si>
    <t>GIAMPIETRO CLEOPAZZO</t>
  </si>
  <si>
    <t>LONGO DAVIDE AUTONOLEGGIO</t>
  </si>
  <si>
    <t>27/N</t>
  </si>
  <si>
    <t>26/N</t>
  </si>
  <si>
    <t>9161282788</t>
  </si>
  <si>
    <t>9161282822</t>
  </si>
  <si>
    <t>BIENNALE DI VENEZIA</t>
  </si>
  <si>
    <t>UGFEST20172019</t>
  </si>
  <si>
    <t>M-APPEAL WORLD SALES UG</t>
  </si>
  <si>
    <t>97</t>
  </si>
  <si>
    <t>STUDIO ASSOCIATO PIERNO RUGGIERO</t>
  </si>
  <si>
    <t>3/MP</t>
  </si>
  <si>
    <t>70/10/631</t>
  </si>
  <si>
    <t>1675833256</t>
  </si>
  <si>
    <t>65</t>
  </si>
  <si>
    <t>1682522234</t>
  </si>
  <si>
    <t>925</t>
  </si>
  <si>
    <t>1676076364</t>
  </si>
  <si>
    <t>930</t>
  </si>
  <si>
    <t>9161576244</t>
  </si>
  <si>
    <t>9161576235</t>
  </si>
  <si>
    <t>9161576236</t>
  </si>
  <si>
    <t>SIAE SPECCHIA</t>
  </si>
  <si>
    <t>9161576241</t>
  </si>
  <si>
    <t>100184562</t>
  </si>
  <si>
    <t>857</t>
  </si>
  <si>
    <t>1017</t>
  </si>
  <si>
    <t>ITALCONFERENCE</t>
  </si>
  <si>
    <t>LA00442367</t>
  </si>
  <si>
    <t>FASTEWEB</t>
  </si>
  <si>
    <t>SIAE FOGGIA</t>
  </si>
  <si>
    <t>RGB DI NOBILE VALERIO</t>
  </si>
  <si>
    <t>P.F.A. FILMS SRL</t>
  </si>
  <si>
    <t>STAC SRL - HOTEL CICOLELLA  FOGGIA</t>
  </si>
  <si>
    <t>1682964032</t>
  </si>
  <si>
    <t>60/2016</t>
  </si>
  <si>
    <t>NAPIS SRLS</t>
  </si>
  <si>
    <t>MASSIMILIANO QUARTA</t>
  </si>
  <si>
    <t>MAURO SAITO</t>
  </si>
  <si>
    <t>BED &amp; BREAKFAST MURO TORTO CAIROLI</t>
  </si>
  <si>
    <t>01-2017</t>
  </si>
  <si>
    <t>WILDRATFILM</t>
  </si>
  <si>
    <t>PARTHENOS SRL</t>
  </si>
  <si>
    <t>750153850003915</t>
  </si>
  <si>
    <t>FESTIVAL LECCE 17 FSC</t>
  </si>
  <si>
    <t>PRINTEK 2.0. SRLU</t>
  </si>
  <si>
    <t>70</t>
  </si>
  <si>
    <t>RAMONDA INK SAS</t>
  </si>
  <si>
    <t>000063</t>
  </si>
  <si>
    <t>MAGYAR NEMZETI FILMALAP ZRT</t>
  </si>
  <si>
    <t>2942</t>
  </si>
  <si>
    <t>LEVELK ARS</t>
  </si>
  <si>
    <t>SIAE LECCE</t>
  </si>
  <si>
    <t>ROCCO MESSERE</t>
  </si>
  <si>
    <t>MARIA GIANNATTASIO</t>
  </si>
  <si>
    <t>3161005048</t>
  </si>
  <si>
    <t>69A</t>
  </si>
  <si>
    <t>18/F</t>
  </si>
  <si>
    <t>BIFEST 17</t>
  </si>
  <si>
    <t xml:space="preserve">ENTE AUTONOMO FIERA DEL LEVANTE </t>
  </si>
  <si>
    <t>000018</t>
  </si>
  <si>
    <t>ERRE TREDICI SRL</t>
  </si>
  <si>
    <t>35</t>
  </si>
  <si>
    <t>19</t>
  </si>
  <si>
    <t>000001/02</t>
  </si>
  <si>
    <t>000005/01</t>
  </si>
  <si>
    <t>KBB GMBH</t>
  </si>
  <si>
    <t>UGO PATRONI GRIFFI</t>
  </si>
  <si>
    <t>FABRIZIO CORALLO</t>
  </si>
  <si>
    <t>YA17000233</t>
  </si>
  <si>
    <t>ASAP CINEMA NETWORK SRL</t>
  </si>
  <si>
    <t>504</t>
  </si>
  <si>
    <t>MEMENTO FILMS INTERNATIONAL</t>
  </si>
  <si>
    <t>PICTURE TREE INTERNATIONAL GMBH</t>
  </si>
  <si>
    <t>VERSATILE SAS</t>
  </si>
  <si>
    <t>CINECLUB DISTRIBUZIONE DI PAOLO V. MINUTO</t>
  </si>
  <si>
    <t>ROBERTA VERNICE</t>
  </si>
  <si>
    <t>CERCAMON MFZE</t>
  </si>
  <si>
    <t>2/17</t>
  </si>
  <si>
    <t>EDICOLA ERNESTO TRAVERSA</t>
  </si>
  <si>
    <t>STUDIO FILMOWE KADR</t>
  </si>
  <si>
    <t>17-03-0010</t>
  </si>
  <si>
    <t>ZEYNO FILM YAPIM PRODUKSIYON VE</t>
  </si>
  <si>
    <t>FILM FACTORY ENTERTAINMENT S.L.</t>
  </si>
  <si>
    <t xml:space="preserve">ALFAMA FILMS </t>
  </si>
  <si>
    <t>THE FESTIVAL AGENCY</t>
  </si>
  <si>
    <t>03-139</t>
  </si>
  <si>
    <t>10/100</t>
  </si>
  <si>
    <t>HSH INFORMATICA E CULTURA SRL</t>
  </si>
  <si>
    <t>TEODORA FILM DISTRIBUZIONE SRL</t>
  </si>
  <si>
    <t xml:space="preserve">VIP SERVICE </t>
  </si>
  <si>
    <t>MAESTRALE - HOTEL BOSTON</t>
  </si>
  <si>
    <t>DEDALO LITOSTAMPA SRL</t>
  </si>
  <si>
    <t>DOTT. SERGE D'ORIA</t>
  </si>
  <si>
    <t>OZ FILM SRL</t>
  </si>
  <si>
    <t>DIGITAL CINEMA UTD</t>
  </si>
  <si>
    <t xml:space="preserve">GAUMONT </t>
  </si>
  <si>
    <t>L'IMMAGINE RITROVATA SRL</t>
  </si>
  <si>
    <t>PATHE' DISTRIBUTION</t>
  </si>
  <si>
    <t>03-0309</t>
  </si>
  <si>
    <t>03-0310</t>
  </si>
  <si>
    <t>ARRI MEDIA GMBH</t>
  </si>
  <si>
    <t>T17030200</t>
  </si>
  <si>
    <t>SIGMA SISTEMI SRL</t>
  </si>
  <si>
    <t>1774304573</t>
  </si>
  <si>
    <t>1781415031</t>
  </si>
  <si>
    <t>ARUBA SPA</t>
  </si>
  <si>
    <t>ASS. DI PROM. SOCIALE POOL</t>
  </si>
  <si>
    <t>STEFANO TODISCO</t>
  </si>
  <si>
    <t>PANNONICA SRL</t>
  </si>
  <si>
    <t>6/PA</t>
  </si>
  <si>
    <t>136A</t>
  </si>
  <si>
    <t>BIM DISTRIBUZIONE SRL UNIPERSONALE</t>
  </si>
  <si>
    <t>LOGISTICS SERVICE S.C A R.L.</t>
  </si>
  <si>
    <t>09/B/17</t>
  </si>
  <si>
    <t>SEMINAL FILM SRL</t>
  </si>
  <si>
    <t xml:space="preserve">TORGRAF </t>
  </si>
  <si>
    <t>NC 9</t>
  </si>
  <si>
    <t>GIUSEPPE SPEDICATO</t>
  </si>
  <si>
    <t>EDDIE BERTOZZI</t>
  </si>
  <si>
    <t>CENTRO SPERIMENTALE DI CINEMATOGRAFIA</t>
  </si>
  <si>
    <t>CIN19</t>
  </si>
  <si>
    <t>ELIN MAGNUSSON</t>
  </si>
  <si>
    <t>ASS. CULT. APRILE</t>
  </si>
  <si>
    <t>0680-50750044</t>
  </si>
  <si>
    <t>ALBERTO LAMONICA</t>
  </si>
  <si>
    <t>RODEO DRIVE</t>
  </si>
  <si>
    <t>LEONARDO RIZZI</t>
  </si>
  <si>
    <t>PARK CIRCUS LTD</t>
  </si>
  <si>
    <t>102 DISTRIBUTION SRL</t>
  </si>
  <si>
    <t>DOC&amp;FILM INTERNATIONAL</t>
  </si>
  <si>
    <t xml:space="preserve">BAGNULO PIETRO LUIGI </t>
  </si>
  <si>
    <t>232A</t>
  </si>
  <si>
    <t>FIDANZIA SISTEMI SRL</t>
  </si>
  <si>
    <t>FAIRGATE HOUSE</t>
  </si>
  <si>
    <t>CANNES ACCOMMODATION</t>
  </si>
  <si>
    <t>COMANDO PROVINCIALE VIGILI DEL FUOCO BIFEST/17</t>
  </si>
  <si>
    <t>OMBRE DIGITAL SRL</t>
  </si>
  <si>
    <t>46/17</t>
  </si>
  <si>
    <t xml:space="preserve">NURI BILGE CEYLAN </t>
  </si>
  <si>
    <t>STUDIO GMC SRL</t>
  </si>
  <si>
    <t xml:space="preserve">AMAZON </t>
  </si>
  <si>
    <t xml:space="preserve">SOC. COOP. COOLCLUB A R.L. </t>
  </si>
  <si>
    <t>PROTECTION SECURITY SRL</t>
  </si>
  <si>
    <t>COMPULAB SRL</t>
  </si>
  <si>
    <t>C.P.S. S.R.L.U.</t>
  </si>
  <si>
    <t>VIP SERVICE AUTONOLEGGIO</t>
  </si>
  <si>
    <t>YA17001743</t>
  </si>
  <si>
    <t>CASALUCE SALVATORE ANTONIO</t>
  </si>
  <si>
    <t>E.M.S. ENTE MODELLI SOSTENIBILI</t>
  </si>
  <si>
    <t>PUBBLICITA' &amp; STAMPA SRL</t>
  </si>
  <si>
    <t>PAOLA COLUMBA</t>
  </si>
  <si>
    <t>MASSIMO CAUSO</t>
  </si>
  <si>
    <t>TAMPERE FILM FESTIVAL</t>
  </si>
  <si>
    <t>236A</t>
  </si>
  <si>
    <t>234A</t>
  </si>
  <si>
    <t>235A</t>
  </si>
  <si>
    <t>237A</t>
  </si>
  <si>
    <t>238A</t>
  </si>
  <si>
    <t>B.LINK</t>
  </si>
  <si>
    <t>FERZAN OZPETEK</t>
  </si>
  <si>
    <t>05/17</t>
  </si>
  <si>
    <t>FABIO TOSTI</t>
  </si>
  <si>
    <t>217/NP</t>
  </si>
  <si>
    <t>DIGIPOINT SRL</t>
  </si>
  <si>
    <t>TORGRAF DI TORALDO GIOVANNI</t>
  </si>
  <si>
    <t xml:space="preserve">CINETECA LUCANA </t>
  </si>
  <si>
    <t>MC CARD SURL</t>
  </si>
  <si>
    <t>CCC FILMKUNST GMBH</t>
  </si>
  <si>
    <t xml:space="preserve">VM LIVE SRLS </t>
  </si>
  <si>
    <t>ASS. CULT. PUNTI COSPICUI</t>
  </si>
  <si>
    <t>SERVIZIO ELETTRICO NAZIONALE</t>
  </si>
  <si>
    <t xml:space="preserve">OFFICINA CREATIVA SOC. COOP. </t>
  </si>
  <si>
    <t>VIP SERVICE</t>
  </si>
  <si>
    <t>D37-0141</t>
  </si>
  <si>
    <t xml:space="preserve">SOGOFIF - MARCHE' DU FILM </t>
  </si>
  <si>
    <t>C. &amp; C. SRL</t>
  </si>
  <si>
    <t>ALESSANDRO PIVA</t>
  </si>
  <si>
    <t>GIORGIA SANTORO</t>
  </si>
  <si>
    <t>LED FILMS DE L'APRES MIDI</t>
  </si>
  <si>
    <t>18/17</t>
  </si>
  <si>
    <t>LUCA BANDIRALI</t>
  </si>
  <si>
    <t>ALBERTO CAMPO</t>
  </si>
  <si>
    <t>ZOMIA SRLS</t>
  </si>
  <si>
    <t>STRANI FILM</t>
  </si>
  <si>
    <t>ACHAB FILM SRL</t>
  </si>
  <si>
    <t>LUXBOX FILMS</t>
  </si>
  <si>
    <t>60/F</t>
  </si>
  <si>
    <t>LAB 80 FILM</t>
  </si>
  <si>
    <t>ELITE SECURITY</t>
  </si>
  <si>
    <t>01/17</t>
  </si>
  <si>
    <t>A37-3033</t>
  </si>
  <si>
    <t>A37-4476</t>
  </si>
  <si>
    <t>EVENT ORGANIZATION &amp; SERVICE FOR FESTIVALS</t>
  </si>
  <si>
    <t>5662-3497</t>
  </si>
  <si>
    <t>V17-00056</t>
  </si>
  <si>
    <t>CENTRO ITALIANO CONGRESSI - CIC</t>
  </si>
  <si>
    <t>ENERGY BY OSCAR</t>
  </si>
  <si>
    <t>ROMANO EXHIBIT SRL</t>
  </si>
  <si>
    <t>316A</t>
  </si>
  <si>
    <t>ZETEMA PROGETTO CULTURA SRL</t>
  </si>
  <si>
    <t>06/17</t>
  </si>
  <si>
    <t>GREEN EVENING SRL</t>
  </si>
  <si>
    <t>25/BP</t>
  </si>
  <si>
    <t>MAESTRALE - PARCO DEI PRINCIPI</t>
  </si>
  <si>
    <t>VINCENZO MAGLIO SRL</t>
  </si>
  <si>
    <t>71/D</t>
  </si>
  <si>
    <t>75/D</t>
  </si>
  <si>
    <t>76/D</t>
  </si>
  <si>
    <t>77/D</t>
  </si>
  <si>
    <t>78/D</t>
  </si>
  <si>
    <t>79/D</t>
  </si>
  <si>
    <t>81/D</t>
  </si>
  <si>
    <t>TCLUB DI MARCELLO REINA</t>
  </si>
  <si>
    <t>TERRANIMA DI V. CONTE</t>
  </si>
  <si>
    <t>PALABRAS SRL</t>
  </si>
  <si>
    <t>RISTORANTE PERBACCO</t>
  </si>
  <si>
    <t>524/17</t>
  </si>
  <si>
    <t>SHADE &amp; EAR DI FUSCO ALCESTE</t>
  </si>
  <si>
    <t>SERGE D'ORIA</t>
  </si>
  <si>
    <t>D.F.M. SRL</t>
  </si>
  <si>
    <t>MARGARETHE VON TROTTA</t>
  </si>
  <si>
    <t>BARIUM AGENCY SRL</t>
  </si>
  <si>
    <t>ASSOCIAZIONE CULTURALE UZAKISTAN</t>
  </si>
  <si>
    <t>COMANDO PROVINCIALE VIGILI DEL FUOCO</t>
  </si>
  <si>
    <t>OSTERIA SOPRAVENTO DI S. ARGENTI</t>
  </si>
  <si>
    <t>FARINA PIANOFORTI</t>
  </si>
  <si>
    <t>62/1</t>
  </si>
  <si>
    <t>PINO CHIODO CINEMA ENGINEERING SRL</t>
  </si>
  <si>
    <t>S.I.A.E. LUCERA</t>
  </si>
  <si>
    <t>TUCKER FILM SRL</t>
  </si>
  <si>
    <t>STUDIO TECNICO DI ING. FILIPPO LOPEDOTE</t>
  </si>
  <si>
    <t>2017/2</t>
  </si>
  <si>
    <t>2017/6</t>
  </si>
  <si>
    <t>9170859442</t>
  </si>
  <si>
    <t>ANTONIO MANZINI</t>
  </si>
  <si>
    <t>LUCA PAOLO VALTROTTA</t>
  </si>
  <si>
    <t>LUCA PACILIO</t>
  </si>
  <si>
    <t>YA17004223</t>
  </si>
  <si>
    <t>LA00147090</t>
  </si>
  <si>
    <t>DIGITAL COPY SRL</t>
  </si>
  <si>
    <t>WARNER BROS ENTERTAINMENT ITALIA SRL</t>
  </si>
  <si>
    <t xml:space="preserve">MIKAMA DI MICHELE AMATO </t>
  </si>
  <si>
    <t>CINEMA SRL</t>
  </si>
  <si>
    <t>BG SERVICE SRLS</t>
  </si>
  <si>
    <t>17-066</t>
  </si>
  <si>
    <t>FEST. REALE 17</t>
  </si>
  <si>
    <t>OFFF 2017</t>
  </si>
  <si>
    <t>RUGGIERO PIERNO</t>
  </si>
  <si>
    <t>SEDIT SRL</t>
  </si>
  <si>
    <t>GEOM. FRANCESCO CLARY</t>
  </si>
  <si>
    <t>ING. NICOLA STEFANELLI</t>
  </si>
  <si>
    <t>1781911279</t>
  </si>
  <si>
    <t>1774980986</t>
  </si>
  <si>
    <t>1782163486</t>
  </si>
  <si>
    <t>ANNA KASIA SMUTNIAK</t>
  </si>
  <si>
    <t>13/17</t>
  </si>
  <si>
    <t>ANNA MARIA PAVIGNANO</t>
  </si>
  <si>
    <t>POOL ASS. DI PROM. SOCIALE</t>
  </si>
  <si>
    <t>VILLA DELL'OMBRELLINO SRL</t>
  </si>
  <si>
    <t>URBAN SRL</t>
  </si>
  <si>
    <t>14/A</t>
  </si>
  <si>
    <t>PROG. PROM. TURIST. FSC</t>
  </si>
  <si>
    <t>403A</t>
  </si>
  <si>
    <t xml:space="preserve">SARL CANNES ACCOMMODATION </t>
  </si>
  <si>
    <t>CONSORZIO TASTE &amp; TOUR</t>
  </si>
  <si>
    <t>VOLARE FILM SRLS</t>
  </si>
  <si>
    <t>VD18065</t>
  </si>
  <si>
    <t>CINEMA GALLERIA SRL</t>
  </si>
  <si>
    <t>STELCI &amp; TAVANI SRL</t>
  </si>
  <si>
    <t>FRANCESCO GIUFFRE'</t>
  </si>
  <si>
    <t>AMAZON</t>
  </si>
  <si>
    <t>PUBBLICARRELLO.COM</t>
  </si>
  <si>
    <t xml:space="preserve">LE FILM FRANCAIS </t>
  </si>
  <si>
    <t>F170502807</t>
  </si>
  <si>
    <t>F170502729</t>
  </si>
  <si>
    <t>F170502720</t>
  </si>
  <si>
    <t>ROBERTO PERPIGNANI</t>
  </si>
  <si>
    <t>ANSA</t>
  </si>
  <si>
    <t>CONSORZIO IDRIA</t>
  </si>
  <si>
    <t>FRANCESCA FINI</t>
  </si>
  <si>
    <t>ALMA CINEMA</t>
  </si>
  <si>
    <t>17033AL</t>
  </si>
  <si>
    <t>FESTIVAL DI ACAYA 17</t>
  </si>
  <si>
    <t>SBS DISTRIBUTION</t>
  </si>
  <si>
    <t>PYRAMIDE INTERNATIONAL</t>
  </si>
  <si>
    <t>185/17</t>
  </si>
  <si>
    <t>LUCKY YOU</t>
  </si>
  <si>
    <t>LY17-101</t>
  </si>
  <si>
    <t>A37-2187</t>
  </si>
  <si>
    <t>2460310</t>
  </si>
  <si>
    <t>PRINTEK 2.0 SRLU</t>
  </si>
  <si>
    <t>198</t>
  </si>
  <si>
    <t>FORUM DES IMAGES</t>
  </si>
  <si>
    <t>EVENTO SPETTACOLO SRL</t>
  </si>
  <si>
    <t>28/2017</t>
  </si>
  <si>
    <t>27/2016</t>
  </si>
  <si>
    <t>IVAN CONTRONEO</t>
  </si>
  <si>
    <t>VINCENZO MANSUETO</t>
  </si>
  <si>
    <t>BIAGIO DE MICHINO</t>
  </si>
  <si>
    <t>CLARA PATELLA</t>
  </si>
  <si>
    <t>437A</t>
  </si>
  <si>
    <t>402A</t>
  </si>
  <si>
    <t>C &amp; C CONSULTING SRL</t>
  </si>
  <si>
    <t>1998/BA</t>
  </si>
  <si>
    <t xml:space="preserve">I MEDIATE SERVICING </t>
  </si>
  <si>
    <t xml:space="preserve"> PRO-FORMA 1706-342</t>
  </si>
  <si>
    <t>POCEKT BAR</t>
  </si>
  <si>
    <t>SPOT MARKETING &amp; COMUNICAZIONE SRL</t>
  </si>
  <si>
    <t xml:space="preserve">MAESTRALE </t>
  </si>
  <si>
    <t>404A</t>
  </si>
  <si>
    <t>A.MANZONI &amp; C. SPA</t>
  </si>
  <si>
    <t xml:space="preserve">LA CINQUE GRUPPO EUROBEER </t>
  </si>
  <si>
    <t>SATINE FILM DISTRIBUZIONE SRL</t>
  </si>
  <si>
    <t>331/F</t>
  </si>
  <si>
    <t>434/F</t>
  </si>
  <si>
    <t>FONO.VI.PI. ITALIA SPA</t>
  </si>
  <si>
    <t>V000011700686</t>
  </si>
  <si>
    <t>GRUPPO SERVIZI ASSOCIATI SPA</t>
  </si>
  <si>
    <t>SUD SERVICE</t>
  </si>
  <si>
    <t>FULVIA ANTONELLI</t>
  </si>
  <si>
    <t xml:space="preserve">SIMONE CANGELOSI </t>
  </si>
  <si>
    <t>ELISABETTA PANDIMIGLIO</t>
  </si>
  <si>
    <t>PEDRO ARMOCIDA</t>
  </si>
  <si>
    <t>NICOLA GAETA</t>
  </si>
  <si>
    <t>CENTRO MUSICALE DI ANDREA PLACI'</t>
  </si>
  <si>
    <t>STUART BRAITHWAITE</t>
  </si>
  <si>
    <t>372/04</t>
  </si>
  <si>
    <t>AMTAB SPA</t>
  </si>
  <si>
    <t>66/A</t>
  </si>
  <si>
    <t>ARCH PRODUCTION SRL</t>
  </si>
  <si>
    <t>SUSHILE' SRL</t>
  </si>
  <si>
    <t>LE PAPARINE SRL</t>
  </si>
  <si>
    <t>MICHELE TRECCA</t>
  </si>
  <si>
    <t>PIERLUIGI CATIZONE</t>
  </si>
  <si>
    <t>ANTONIO CASTELLUCCIO</t>
  </si>
  <si>
    <t>ALESSANDRO VALENTI</t>
  </si>
  <si>
    <t>ANGELO LAUDISA</t>
  </si>
  <si>
    <t>1/2017/09</t>
  </si>
  <si>
    <t>GRIECO DAVID</t>
  </si>
  <si>
    <t>3625/J</t>
  </si>
  <si>
    <t>TELPRESS ITALIA SRL</t>
  </si>
  <si>
    <t>GRAFICA 080 SRL</t>
  </si>
  <si>
    <t>VIGILI DEL FUOCO - SCIA ANTINCENDIO</t>
  </si>
  <si>
    <t>VINCENZO SANTORO</t>
  </si>
  <si>
    <t>1/490</t>
  </si>
  <si>
    <t xml:space="preserve">LA BATTIGIA DI SCHIRALLI ANTONIO </t>
  </si>
  <si>
    <t>AUTOUR DE MINUIT</t>
  </si>
  <si>
    <t>KITCHENFILM SRL</t>
  </si>
  <si>
    <t>FESTIVAL DEL REALE 17 FSC</t>
  </si>
  <si>
    <t>RISTO ROMA01 SRL - DON CARLOS</t>
  </si>
  <si>
    <t>SIAE CASARANO</t>
  </si>
  <si>
    <t xml:space="preserve">LOGISTICS SERVICE S.C. A R.L. </t>
  </si>
  <si>
    <t>39/B/17</t>
  </si>
  <si>
    <t>ARCHIVIO AUDIOVISIVO DEL MOVIMENTO</t>
  </si>
  <si>
    <t>MICHELE TRIMARCHI</t>
  </si>
  <si>
    <t>2344/BA</t>
  </si>
  <si>
    <t>VALERIO CAPRARA</t>
  </si>
  <si>
    <t>S.I.G.A. SRL - HOTEL PRESIDENT</t>
  </si>
  <si>
    <t>0023-2017</t>
  </si>
  <si>
    <t>BARTER SRL</t>
  </si>
  <si>
    <t xml:space="preserve">ENRICO MAGRELLI </t>
  </si>
  <si>
    <t>REEL SUSPECTS</t>
  </si>
  <si>
    <t>122-08122</t>
  </si>
  <si>
    <t>W/17-07-0321</t>
  </si>
  <si>
    <t>CDS HOTELS SPA</t>
  </si>
  <si>
    <t>220/N</t>
  </si>
  <si>
    <t>2/2017/09</t>
  </si>
  <si>
    <t>VITO RUGGE</t>
  </si>
  <si>
    <t>MATTEO CHIARELLO</t>
  </si>
  <si>
    <t>BIG SUR SOC. COOP. A R.L.</t>
  </si>
  <si>
    <t>42/17</t>
  </si>
  <si>
    <t>VIVA CINEMA 17-18 FSC</t>
  </si>
  <si>
    <t>LUCIANO DEMIN</t>
  </si>
  <si>
    <t>GIULIO BUSETTI</t>
  </si>
  <si>
    <t>EVENTS PRODUCTION DI CONTE ROMEO</t>
  </si>
  <si>
    <t>KIASMO SRL</t>
  </si>
  <si>
    <t>LIGHT ENGINEER SERVICE</t>
  </si>
  <si>
    <t>MUSIC EMPIRE SRL</t>
  </si>
  <si>
    <t>JENNE MARASCO</t>
  </si>
  <si>
    <t>LA VECCHIA OSTERIA DI TAURINO M.</t>
  </si>
  <si>
    <t>K&amp;C SAS DI MACCHIA C.</t>
  </si>
  <si>
    <t>MARGAUX GRANJOU</t>
  </si>
  <si>
    <t>ASSOCIAZIONE CULTURALE URKA</t>
  </si>
  <si>
    <t>SALENTO CHARTER DI ZINGARELLO G.</t>
  </si>
  <si>
    <t>FRASHERI ALIDA</t>
  </si>
  <si>
    <t xml:space="preserve">AON </t>
  </si>
  <si>
    <t>MARIAPAOLA ROMERI</t>
  </si>
  <si>
    <t>CAMPOBASSO ADAMO SRL</t>
  </si>
  <si>
    <t>194/2017</t>
  </si>
  <si>
    <t>MODUGNO GROUP SRL</t>
  </si>
  <si>
    <t>LOGISTICS SERVICE S.C. A R.L.</t>
  </si>
  <si>
    <t>43/B/17</t>
  </si>
  <si>
    <t>PONGO GRAPHIC DESIGN</t>
  </si>
  <si>
    <t>GIANLEO SRL</t>
  </si>
  <si>
    <t>PRINTEK 2.0 SRLSU</t>
  </si>
  <si>
    <t>PETRIELLA SAS DI SALVATORE P.</t>
  </si>
  <si>
    <t>GENERAL SERVICE DI ANTONIO FELICE MIRANDA</t>
  </si>
  <si>
    <t>DOTT. ING. FORTUNATO MEZZAPESA</t>
  </si>
  <si>
    <t>SUD SERVICE SRL</t>
  </si>
  <si>
    <t xml:space="preserve">TESORERIA COMUNE DI BARI </t>
  </si>
  <si>
    <t>DANIELE NOTARISTEFANO</t>
  </si>
  <si>
    <t>SOC. COOP. COOLCLUB A R.L.</t>
  </si>
  <si>
    <t>554A</t>
  </si>
  <si>
    <t>557A</t>
  </si>
  <si>
    <t>TRATTORIA ACAYA DI O. CARLINO</t>
  </si>
  <si>
    <t>556A</t>
  </si>
  <si>
    <t>IOANNIS SAKARIDIS</t>
  </si>
  <si>
    <t>BONOBOSTUDIO DOO</t>
  </si>
  <si>
    <t>49/1/D1</t>
  </si>
  <si>
    <t>TORGRAF</t>
  </si>
  <si>
    <t>JOLEFILM SRL</t>
  </si>
  <si>
    <t>MARGHERITA BUY</t>
  </si>
  <si>
    <t>LEO CHADOUTAUD</t>
  </si>
  <si>
    <t>RISTORANTE I MINUTI PIACERI</t>
  </si>
  <si>
    <t>LA BEACH SRLS</t>
  </si>
  <si>
    <t>INCISORIA ROMANO</t>
  </si>
  <si>
    <t>LA BIENNALE VENEZIA</t>
  </si>
  <si>
    <t>APULIA FILM FORUM</t>
  </si>
  <si>
    <t>HOTEL PALAZZO D'ERCHIA DI APOLLONIA D.</t>
  </si>
  <si>
    <t>GIANCARLO GIANNINI</t>
  </si>
  <si>
    <t>598A</t>
  </si>
  <si>
    <t>IL CREDENZIERE DI DALENA MARIO</t>
  </si>
  <si>
    <t xml:space="preserve">GRAZIELLA BILDESHEIM </t>
  </si>
  <si>
    <t>DORIANA LEONDEFF</t>
  </si>
  <si>
    <t>599A</t>
  </si>
  <si>
    <t>* Devono restituire 
€ 990,00 a fronte del pagamento di € 4.940,00</t>
  </si>
  <si>
    <t>169/F</t>
  </si>
  <si>
    <t>EGO SRL</t>
  </si>
  <si>
    <t>ANNAMARIA GALLONE</t>
  </si>
  <si>
    <t>ISABELLA FOGLIAZZA</t>
  </si>
  <si>
    <t>LUIGI IOVANE</t>
  </si>
  <si>
    <t>LAURA MORANTE</t>
  </si>
  <si>
    <t>FABRIZIO GUIDA</t>
  </si>
  <si>
    <t>GIUSEPPE PROCINO</t>
  </si>
  <si>
    <t>56/2017</t>
  </si>
  <si>
    <t>PACO CINEMATOGRAFICA SRL</t>
  </si>
  <si>
    <t>NORBA IN SRL</t>
  </si>
  <si>
    <t>S.L.C. GROUP SRL - TENUTA INAGRO</t>
  </si>
  <si>
    <t xml:space="preserve">ASSOCIAZIONE MUSICALE EVENTI INTERNATIONAL </t>
  </si>
  <si>
    <t>EXIT MEDIA</t>
  </si>
  <si>
    <t>LIPPOLIS FRANCA ANGELA</t>
  </si>
  <si>
    <t>CRAZY BIT SRL</t>
  </si>
  <si>
    <t>HOTEL VILLA ROSA ANTICO DI LUIGI CAMPA</t>
  </si>
  <si>
    <t>3071/BA</t>
  </si>
  <si>
    <t xml:space="preserve">MUSIC MASTER </t>
  </si>
  <si>
    <t>87/17</t>
  </si>
  <si>
    <t xml:space="preserve">A.P.S. ADVERTISING </t>
  </si>
  <si>
    <t>21/B/17</t>
  </si>
  <si>
    <t>18/B/17</t>
  </si>
  <si>
    <t xml:space="preserve">FE201700030 </t>
  </si>
  <si>
    <t>CITYNEWS SPA</t>
  </si>
  <si>
    <t xml:space="preserve">ASSOCIAZIONE CULTURALE MANIGOLD </t>
  </si>
  <si>
    <t>BLEVE PUBBLICITA'</t>
  </si>
  <si>
    <t>ISTITUTO DI CULTURE MEDITERRANEE</t>
  </si>
  <si>
    <t>VD026567</t>
  </si>
  <si>
    <t>2017/7</t>
  </si>
  <si>
    <t>CDSHOTELS SPA</t>
  </si>
  <si>
    <t>472/N</t>
  </si>
  <si>
    <t>1/2017/BA1</t>
  </si>
  <si>
    <t>OFFICINA ZOE'</t>
  </si>
  <si>
    <t>APE CALESSINO 123 DI L. NICOLAZZO</t>
  </si>
  <si>
    <t>R&amp;ENT SRL</t>
  </si>
  <si>
    <t>SOUL FOOD DOO</t>
  </si>
  <si>
    <t>67/2017</t>
  </si>
  <si>
    <t>CIRCOLO DEL CINEMA ATALANTE</t>
  </si>
  <si>
    <t>FEST02/2017</t>
  </si>
  <si>
    <t>PUGLIA ALLESTIMENTI SRL</t>
  </si>
  <si>
    <t>42/2017</t>
  </si>
  <si>
    <t>15/17</t>
  </si>
  <si>
    <t>GLOBE SERVICE SRL</t>
  </si>
  <si>
    <t>MEDIA MORFOSI DI ALESSANDRA BRAY</t>
  </si>
  <si>
    <t>685A</t>
  </si>
  <si>
    <t xml:space="preserve">ICEBERG COMMUNICATION </t>
  </si>
  <si>
    <t xml:space="preserve">IMBRIANI TOURS DI GAETANI BARBARA </t>
  </si>
  <si>
    <t>187/B</t>
  </si>
  <si>
    <t>GRUPPO SAIGI SRL</t>
  </si>
  <si>
    <t>AON SPA</t>
  </si>
  <si>
    <t>3665/BA</t>
  </si>
  <si>
    <t>4069/BA</t>
  </si>
  <si>
    <t xml:space="preserve">AMERICAN FILM MARKET </t>
  </si>
  <si>
    <t>PROM. LA PUGLIA DEL CINEMA</t>
  </si>
  <si>
    <t>PUGLIA ON SRL</t>
  </si>
  <si>
    <t>F&amp;E SALENTO FOOD SRLS</t>
  </si>
  <si>
    <t>FRANCESCO NAPOLITANO</t>
  </si>
  <si>
    <t>AI BASTIONI DI CASALINO GERMANO &amp; C. SNC</t>
  </si>
  <si>
    <t>KAGI DI TARANTINI KATIUSCIA &amp; C. SNC</t>
  </si>
  <si>
    <t>SIAE MAGLIE</t>
  </si>
  <si>
    <t>CINETECA DI BOLOGNA</t>
  </si>
  <si>
    <t>CPS SRLU</t>
  </si>
  <si>
    <t>22/2017</t>
  </si>
  <si>
    <t xml:space="preserve">HOTEL SPACE SRL - HILTON GARDEN INN  </t>
  </si>
  <si>
    <t>C. EMME RESIDENCE DI CHIARAPPA F.M. &amp; C. SAS</t>
  </si>
  <si>
    <t>AGRITURISMO LE FORNELLE DI F. KOWOLL</t>
  </si>
  <si>
    <t>STEFANO CAPOZZO</t>
  </si>
  <si>
    <t>ATENERIENA DI GIOVANNI DONVITO</t>
  </si>
  <si>
    <t>KINO PRODUZIONI SRL</t>
  </si>
  <si>
    <t>CORTE DEGLI ARANCI DI B.N.</t>
  </si>
  <si>
    <t>VERFAS SRL</t>
  </si>
  <si>
    <t>DUESSE COMMUNICATION SRL</t>
  </si>
  <si>
    <t>ASSOCIAZIONE CULTURALE CONTROLUCE</t>
  </si>
  <si>
    <t>CONVERPRESS SRL</t>
  </si>
  <si>
    <t>A&amp;A 2009 SRL</t>
  </si>
  <si>
    <t>JUST WANTED SRL</t>
  </si>
  <si>
    <t>13A</t>
  </si>
  <si>
    <t xml:space="preserve">S.P.I &amp; I SRL </t>
  </si>
  <si>
    <t>345/17</t>
  </si>
  <si>
    <t>ITALGRAFICA DI TOMMASO LANNOCCA</t>
  </si>
  <si>
    <t>COLIBRI' FILM SRL</t>
  </si>
  <si>
    <t xml:space="preserve">CRISTAL SOC. COOP. </t>
  </si>
  <si>
    <t xml:space="preserve">ARCHIVIO AUDIOVISIVO DEL MOVIMENTO </t>
  </si>
  <si>
    <t xml:space="preserve">FEDERICO ZECCA </t>
  </si>
  <si>
    <t>ALTRE STORIE SRL</t>
  </si>
  <si>
    <t>ANICA SERVIZI SRL</t>
  </si>
  <si>
    <t xml:space="preserve">TELPRESS ITALIA SRL </t>
  </si>
  <si>
    <t>3861/J</t>
  </si>
  <si>
    <t xml:space="preserve">ASSOCIAZIONE MUUD </t>
  </si>
  <si>
    <t>682A</t>
  </si>
  <si>
    <t>YA17009008</t>
  </si>
  <si>
    <t>SAIETTA FILM SRL</t>
  </si>
  <si>
    <t>684A</t>
  </si>
  <si>
    <t xml:space="preserve">MALUDA SRLS - IL GULLARE </t>
  </si>
  <si>
    <t>SALENTO CHARTER DI G. ZINGARELLO</t>
  </si>
  <si>
    <t>TENNIS CLUB VENEZIA ASD</t>
  </si>
  <si>
    <t xml:space="preserve">SIGLOB SOC. COOP. </t>
  </si>
  <si>
    <t>FONDAZIONE LIRICO SINFONICA PETRUZZELLI TEATRI DI BARI</t>
  </si>
  <si>
    <t>IMPRESA GARIBALDI SRL</t>
  </si>
  <si>
    <t>734/F</t>
  </si>
  <si>
    <t>STUDIO UNO DI G. TOTARO</t>
  </si>
  <si>
    <t>FLUID PRODUZIONI SRL</t>
  </si>
  <si>
    <t>PROPUGLIAPHOTO</t>
  </si>
  <si>
    <t>EL ENTERTAINMENT LTD</t>
  </si>
  <si>
    <t>ASSOCIAZIONE CHELOVEK MAKAK</t>
  </si>
  <si>
    <t>FRANCESCO MONTELEONE</t>
  </si>
  <si>
    <t>IL CALESSINO DI DIEGO MERICO</t>
  </si>
  <si>
    <t>504/N</t>
  </si>
  <si>
    <t>585/N</t>
  </si>
  <si>
    <t>ARTIGRAFICHE DI QUARANTA NICOLA</t>
  </si>
  <si>
    <t>INKLINE SERVIZI EDITORIALI</t>
  </si>
  <si>
    <t>UT LA RETE DEGLI SPETTATORI</t>
  </si>
  <si>
    <t>JJ SRLU</t>
  </si>
  <si>
    <t>DIGITAL ITALIA SOC. COOP.</t>
  </si>
  <si>
    <t>MAVI SRLS</t>
  </si>
  <si>
    <t>1A</t>
  </si>
  <si>
    <t>DOMENICO MORABITO</t>
  </si>
  <si>
    <t>ANTONIO ROCCO PAPALEO</t>
  </si>
  <si>
    <t>ESA DI STEFANIA SANDRELLI E GIOVANNI SOLDATI</t>
  </si>
  <si>
    <t>SOS ADVERTISING</t>
  </si>
  <si>
    <t>STEMAX SNC</t>
  </si>
  <si>
    <t>MDM CONGRESS SRL</t>
  </si>
  <si>
    <t>FARGO ENTERTAINMENT SRL</t>
  </si>
  <si>
    <t>LA00365054</t>
  </si>
  <si>
    <t>LEFRESNOY</t>
  </si>
  <si>
    <t xml:space="preserve">ECCE FILMS </t>
  </si>
  <si>
    <t>POLITTICO SRL</t>
  </si>
  <si>
    <t xml:space="preserve">TANGRAM FILM </t>
  </si>
  <si>
    <t>ANTONIA GAETA</t>
  </si>
  <si>
    <t xml:space="preserve">IOLE MARIA GIANNATTASIO </t>
  </si>
  <si>
    <t>HOTEL RESIDENCE COTUGNO SRL</t>
  </si>
  <si>
    <t xml:space="preserve">H3G    </t>
  </si>
  <si>
    <t>5053900</t>
  </si>
  <si>
    <t>MUSEO NAZIONALE DEL CINEMA FONDAZIONE M.A.PROLO</t>
  </si>
  <si>
    <t>AMERICAN FILM MARKET</t>
  </si>
  <si>
    <t>Restituiti in data
18/09/2017</t>
  </si>
  <si>
    <t>2017F011</t>
  </si>
  <si>
    <t>EBISU DI FRANCESCA CICCONI</t>
  </si>
  <si>
    <t>TA CONGRESSI SRL</t>
  </si>
  <si>
    <t>GRUPPO NOBILETTI DOMENICO E NOEMI SRL</t>
  </si>
  <si>
    <t>872A</t>
  </si>
  <si>
    <t>STARBUS SERVICE SRL</t>
  </si>
  <si>
    <t>875A</t>
  </si>
  <si>
    <t>873A</t>
  </si>
  <si>
    <t>LA DROGHERIA SRL</t>
  </si>
  <si>
    <t>PLATINUM CONCEPT ITALIA SRL</t>
  </si>
  <si>
    <t>LEGAMI SRL</t>
  </si>
  <si>
    <t>WHITE DI ANTONIO SERRONE</t>
  </si>
  <si>
    <t>BED &amp; BREAKFAST BORGOSOLARE DI A. SCARCIA</t>
  </si>
  <si>
    <t>INCIMA SRL</t>
  </si>
  <si>
    <t>RISTORANTE BOX 19</t>
  </si>
  <si>
    <t xml:space="preserve">FOG PRODUZIONE VIDEO </t>
  </si>
  <si>
    <t xml:space="preserve">ROBERTA VERNICE </t>
  </si>
  <si>
    <t>SIAE VENEZIA</t>
  </si>
  <si>
    <t>ALESSIO BONI</t>
  </si>
  <si>
    <t>50003915</t>
  </si>
  <si>
    <t xml:space="preserve">SERVIZIO ELETTRICO NAZIONALE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</si>
</sst>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0"/>
      <name val="Verdana"/>
    </font>
    <font>
      <sz val="8"/>
      <name val="Verdana"/>
    </font>
    <font>
      <sz val="8"/>
      <name val="Arial"/>
    </font>
    <font>
      <b/>
      <sz val="9"/>
      <name val="Arial"/>
    </font>
    <font>
      <sz val="10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 applyAlignment="1"/>
    <xf numFmtId="1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right"/>
    </xf>
    <xf numFmtId="14" fontId="2" fillId="0" borderId="4" xfId="0" applyNumberFormat="1" applyFont="1" applyBorder="1" applyAlignment="1">
      <alignment horizontal="justify"/>
    </xf>
    <xf numFmtId="0" fontId="2" fillId="0" borderId="2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justify"/>
    </xf>
    <xf numFmtId="0" fontId="0" fillId="0" borderId="0" xfId="0" applyFill="1" applyAlignment="1"/>
    <xf numFmtId="0" fontId="0" fillId="0" borderId="0" xfId="0" applyBorder="1" applyAlignment="1"/>
    <xf numFmtId="0" fontId="2" fillId="0" borderId="0" xfId="0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14" fontId="2" fillId="0" borderId="2" xfId="0" applyNumberFormat="1" applyFont="1" applyBorder="1" applyAlignment="1">
      <alignment horizontal="right"/>
    </xf>
    <xf numFmtId="4" fontId="0" fillId="0" borderId="0" xfId="0" applyNumberForma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" fontId="0" fillId="0" borderId="0" xfId="0" applyNumberFormat="1" applyAlignment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justify"/>
    </xf>
    <xf numFmtId="4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/>
    <xf numFmtId="49" fontId="2" fillId="0" borderId="0" xfId="0" applyNumberFormat="1" applyFont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justify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/>
    <xf numFmtId="14" fontId="2" fillId="0" borderId="0" xfId="0" applyNumberFormat="1" applyFont="1" applyBorder="1" applyAlignment="1">
      <alignment horizontal="justify"/>
    </xf>
    <xf numFmtId="4" fontId="0" fillId="0" borderId="0" xfId="0" applyNumberFormat="1" applyBorder="1" applyAlignme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justify"/>
    </xf>
    <xf numFmtId="0" fontId="2" fillId="0" borderId="0" xfId="0" applyFont="1" applyBorder="1" applyAlignment="1"/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right"/>
    </xf>
    <xf numFmtId="49" fontId="0" fillId="0" borderId="0" xfId="0" applyNumberFormat="1" applyBorder="1" applyAlignme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right"/>
    </xf>
    <xf numFmtId="14" fontId="2" fillId="0" borderId="0" xfId="0" applyNumberFormat="1" applyFont="1" applyFill="1" applyBorder="1" applyAlignment="1">
      <alignment horizontal="justify"/>
    </xf>
    <xf numFmtId="4" fontId="0" fillId="0" borderId="0" xfId="0" applyNumberFormat="1" applyFill="1" applyBorder="1" applyAlignment="1"/>
    <xf numFmtId="49" fontId="2" fillId="0" borderId="0" xfId="0" applyNumberFormat="1" applyFont="1" applyFill="1" applyAlignment="1">
      <alignment horizontal="right"/>
    </xf>
    <xf numFmtId="49" fontId="0" fillId="0" borderId="0" xfId="0" applyNumberFormat="1" applyFill="1" applyBorder="1" applyAlignment="1"/>
    <xf numFmtId="0" fontId="2" fillId="0" borderId="0" xfId="0" applyFont="1" applyFill="1" applyBorder="1" applyAlignment="1">
      <alignment horizontal="right"/>
    </xf>
    <xf numFmtId="14" fontId="2" fillId="2" borderId="0" xfId="0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justify"/>
    </xf>
    <xf numFmtId="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wrapText="1"/>
    </xf>
    <xf numFmtId="14" fontId="2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justify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14" fontId="2" fillId="2" borderId="7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right"/>
    </xf>
    <xf numFmtId="14" fontId="2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justify"/>
    </xf>
    <xf numFmtId="4" fontId="2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4" fontId="2" fillId="2" borderId="10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/>
    </xf>
    <xf numFmtId="14" fontId="2" fillId="2" borderId="11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justify"/>
    </xf>
    <xf numFmtId="4" fontId="2" fillId="2" borderId="11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4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right"/>
    </xf>
    <xf numFmtId="49" fontId="2" fillId="2" borderId="13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left"/>
    </xf>
    <xf numFmtId="4" fontId="2" fillId="2" borderId="8" xfId="0" applyNumberFormat="1" applyFont="1" applyFill="1" applyBorder="1" applyAlignment="1">
      <alignment horizontal="left"/>
    </xf>
    <xf numFmtId="4" fontId="2" fillId="2" borderId="11" xfId="0" applyNumberFormat="1" applyFont="1" applyFill="1" applyBorder="1" applyAlignment="1">
      <alignment horizontal="left"/>
    </xf>
    <xf numFmtId="14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4" borderId="12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wrapText="1"/>
    </xf>
    <xf numFmtId="4" fontId="2" fillId="5" borderId="11" xfId="0" applyNumberFormat="1" applyFont="1" applyFill="1" applyBorder="1" applyAlignment="1">
      <alignment horizontal="right"/>
    </xf>
    <xf numFmtId="4" fontId="2" fillId="4" borderId="11" xfId="0" applyNumberFormat="1" applyFont="1" applyFill="1" applyBorder="1" applyAlignment="1">
      <alignment horizontal="right"/>
    </xf>
    <xf numFmtId="14" fontId="2" fillId="4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14" fontId="2" fillId="2" borderId="0" xfId="0" applyNumberFormat="1" applyFont="1" applyFill="1" applyBorder="1" applyAlignment="1">
      <alignment horizontal="justify"/>
    </xf>
    <xf numFmtId="49" fontId="0" fillId="2" borderId="0" xfId="0" applyNumberFormat="1" applyFill="1" applyBorder="1" applyAlignment="1"/>
    <xf numFmtId="49" fontId="2" fillId="2" borderId="8" xfId="0" applyNumberFormat="1" applyFon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right" vertical="center" wrapText="1"/>
    </xf>
    <xf numFmtId="49" fontId="2" fillId="2" borderId="14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2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49" fontId="2" fillId="2" borderId="8" xfId="0" applyNumberFormat="1" applyFont="1" applyFill="1" applyBorder="1" applyAlignment="1">
      <alignment horizontal="left"/>
    </xf>
    <xf numFmtId="49" fontId="2" fillId="2" borderId="11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right"/>
    </xf>
    <xf numFmtId="0" fontId="2" fillId="0" borderId="0" xfId="0" applyFont="1"/>
    <xf numFmtId="0" fontId="2" fillId="6" borderId="8" xfId="0" applyFont="1" applyFill="1" applyBorder="1" applyAlignment="1">
      <alignment horizontal="right"/>
    </xf>
    <xf numFmtId="0" fontId="2" fillId="6" borderId="9" xfId="0" applyFont="1" applyFill="1" applyBorder="1" applyAlignment="1">
      <alignment horizontal="right"/>
    </xf>
    <xf numFmtId="0" fontId="2" fillId="6" borderId="11" xfId="0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49" fontId="2" fillId="4" borderId="0" xfId="0" applyNumberFormat="1" applyFont="1" applyFill="1" applyBorder="1" applyAlignment="1">
      <alignment horizontal="right"/>
    </xf>
    <xf numFmtId="14" fontId="2" fillId="7" borderId="0" xfId="0" applyNumberFormat="1" applyFont="1" applyFill="1" applyBorder="1" applyAlignment="1">
      <alignment horizontal="right"/>
    </xf>
    <xf numFmtId="49" fontId="2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justify"/>
    </xf>
    <xf numFmtId="4" fontId="2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right"/>
    </xf>
    <xf numFmtId="14" fontId="2" fillId="7" borderId="13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right" vertical="center" wrapText="1"/>
    </xf>
    <xf numFmtId="14" fontId="2" fillId="4" borderId="0" xfId="0" applyNumberFormat="1" applyFont="1" applyFill="1"/>
    <xf numFmtId="0" fontId="2" fillId="4" borderId="0" xfId="0" applyFont="1" applyFill="1" applyAlignment="1">
      <alignment horizontal="right"/>
    </xf>
    <xf numFmtId="14" fontId="2" fillId="4" borderId="7" xfId="0" applyNumberFormat="1" applyFont="1" applyFill="1" applyBorder="1"/>
    <xf numFmtId="14" fontId="2" fillId="4" borderId="10" xfId="0" applyNumberFormat="1" applyFont="1" applyFill="1" applyBorder="1"/>
    <xf numFmtId="14" fontId="2" fillId="0" borderId="7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>
      <alignment horizontal="right"/>
    </xf>
    <xf numFmtId="14" fontId="2" fillId="0" borderId="8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justify"/>
    </xf>
    <xf numFmtId="0" fontId="2" fillId="0" borderId="8" xfId="0" applyFont="1" applyFill="1" applyBorder="1" applyAlignment="1">
      <alignment horizontal="right"/>
    </xf>
    <xf numFmtId="14" fontId="2" fillId="0" borderId="13" xfId="0" applyNumberFormat="1" applyFont="1" applyFill="1" applyBorder="1" applyAlignment="1">
      <alignment horizontal="right"/>
    </xf>
    <xf numFmtId="14" fontId="2" fillId="0" borderId="10" xfId="0" applyNumberFormat="1" applyFont="1" applyFill="1" applyBorder="1" applyAlignment="1">
      <alignment horizontal="right"/>
    </xf>
    <xf numFmtId="49" fontId="2" fillId="0" borderId="11" xfId="0" applyNumberFormat="1" applyFont="1" applyFill="1" applyBorder="1" applyAlignment="1">
      <alignment horizontal="right"/>
    </xf>
    <xf numFmtId="14" fontId="2" fillId="0" borderId="11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justify"/>
    </xf>
    <xf numFmtId="0" fontId="2" fillId="0" borderId="11" xfId="0" applyFont="1" applyFill="1" applyBorder="1" applyAlignment="1">
      <alignment horizontal="right"/>
    </xf>
    <xf numFmtId="14" fontId="2" fillId="0" borderId="7" xfId="0" applyNumberFormat="1" applyFont="1" applyFill="1" applyBorder="1"/>
    <xf numFmtId="0" fontId="2" fillId="0" borderId="8" xfId="0" applyFont="1" applyFill="1" applyBorder="1"/>
    <xf numFmtId="14" fontId="2" fillId="0" borderId="8" xfId="0" applyNumberFormat="1" applyFont="1" applyFill="1" applyBorder="1"/>
    <xf numFmtId="14" fontId="2" fillId="0" borderId="10" xfId="0" applyNumberFormat="1" applyFont="1" applyFill="1" applyBorder="1"/>
    <xf numFmtId="0" fontId="2" fillId="0" borderId="11" xfId="0" applyFont="1" applyFill="1" applyBorder="1"/>
    <xf numFmtId="14" fontId="2" fillId="0" borderId="11" xfId="0" applyNumberFormat="1" applyFont="1" applyFill="1" applyBorder="1"/>
    <xf numFmtId="1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Border="1"/>
    <xf numFmtId="14" fontId="2" fillId="0" borderId="0" xfId="0" applyNumberFormat="1" applyFont="1" applyFill="1" applyBorder="1"/>
    <xf numFmtId="14" fontId="2" fillId="0" borderId="13" xfId="0" applyNumberFormat="1" applyFont="1" applyFill="1" applyBorder="1"/>
    <xf numFmtId="49" fontId="2" fillId="4" borderId="0" xfId="0" applyNumberFormat="1" applyFont="1" applyFill="1" applyAlignment="1">
      <alignment horizontal="right"/>
    </xf>
    <xf numFmtId="14" fontId="2" fillId="4" borderId="0" xfId="0" applyNumberFormat="1" applyFont="1" applyFill="1" applyAlignment="1">
      <alignment horizontal="right"/>
    </xf>
    <xf numFmtId="43" fontId="2" fillId="0" borderId="8" xfId="63" applyFont="1" applyFill="1" applyBorder="1" applyAlignment="1">
      <alignment horizontal="right"/>
    </xf>
    <xf numFmtId="43" fontId="2" fillId="0" borderId="11" xfId="63" applyFont="1" applyFill="1" applyBorder="1" applyAlignment="1">
      <alignment horizontal="right"/>
    </xf>
    <xf numFmtId="0" fontId="0" fillId="0" borderId="0" xfId="0" applyBorder="1"/>
    <xf numFmtId="14" fontId="2" fillId="0" borderId="0" xfId="0" applyNumberFormat="1" applyFont="1"/>
    <xf numFmtId="49" fontId="2" fillId="4" borderId="8" xfId="0" applyNumberFormat="1" applyFont="1" applyFill="1" applyBorder="1" applyAlignment="1">
      <alignment horizontal="right"/>
    </xf>
    <xf numFmtId="49" fontId="2" fillId="4" borderId="11" xfId="0" applyNumberFormat="1" applyFont="1" applyFill="1" applyBorder="1" applyAlignment="1">
      <alignment horizontal="right"/>
    </xf>
    <xf numFmtId="14" fontId="2" fillId="0" borderId="8" xfId="0" applyNumberFormat="1" applyFont="1" applyFill="1" applyBorder="1" applyAlignment="1">
      <alignment horizontal="left"/>
    </xf>
    <xf numFmtId="4" fontId="2" fillId="0" borderId="8" xfId="0" applyNumberFormat="1" applyFont="1" applyFill="1" applyBorder="1" applyAlignment="1">
      <alignment horizontal="right"/>
    </xf>
    <xf numFmtId="14" fontId="2" fillId="0" borderId="11" xfId="0" applyNumberFormat="1" applyFont="1" applyFill="1" applyBorder="1" applyAlignment="1">
      <alignment horizontal="left"/>
    </xf>
    <xf numFmtId="4" fontId="2" fillId="0" borderId="11" xfId="0" applyNumberFormat="1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4" fontId="2" fillId="0" borderId="7" xfId="0" applyNumberFormat="1" applyFont="1" applyBorder="1" applyAlignment="1">
      <alignment horizontal="right"/>
    </xf>
    <xf numFmtId="14" fontId="2" fillId="0" borderId="8" xfId="0" applyNumberFormat="1" applyFont="1" applyFill="1" applyBorder="1" applyAlignment="1"/>
    <xf numFmtId="14" fontId="2" fillId="0" borderId="10" xfId="0" applyNumberFormat="1" applyFont="1" applyBorder="1" applyAlignment="1">
      <alignment horizontal="right"/>
    </xf>
    <xf numFmtId="14" fontId="2" fillId="0" borderId="11" xfId="0" applyNumberFormat="1" applyFont="1" applyFill="1" applyBorder="1" applyAlignment="1"/>
    <xf numFmtId="14" fontId="2" fillId="0" borderId="0" xfId="0" applyNumberFormat="1" applyFont="1" applyFill="1" applyBorder="1" applyAlignment="1"/>
    <xf numFmtId="14" fontId="2" fillId="0" borderId="7" xfId="0" applyNumberFormat="1" applyFont="1" applyBorder="1"/>
    <xf numFmtId="14" fontId="2" fillId="0" borderId="10" xfId="0" applyNumberFormat="1" applyFont="1" applyBorder="1"/>
    <xf numFmtId="0" fontId="2" fillId="0" borderId="8" xfId="0" applyFont="1" applyBorder="1"/>
    <xf numFmtId="14" fontId="2" fillId="0" borderId="8" xfId="0" applyNumberFormat="1" applyFont="1" applyBorder="1" applyAlignment="1">
      <alignment horizontal="right"/>
    </xf>
    <xf numFmtId="4" fontId="2" fillId="0" borderId="8" xfId="0" applyNumberFormat="1" applyFont="1" applyFill="1" applyBorder="1" applyAlignment="1">
      <alignment horizontal="left"/>
    </xf>
    <xf numFmtId="14" fontId="2" fillId="0" borderId="13" xfId="0" applyNumberFormat="1" applyFont="1" applyBorder="1" applyAlignment="1">
      <alignment horizontal="right"/>
    </xf>
    <xf numFmtId="0" fontId="2" fillId="0" borderId="11" xfId="0" applyFont="1" applyBorder="1"/>
    <xf numFmtId="14" fontId="2" fillId="0" borderId="11" xfId="0" applyNumberFormat="1" applyFont="1" applyBorder="1" applyAlignment="1">
      <alignment horizontal="right"/>
    </xf>
    <xf numFmtId="4" fontId="2" fillId="0" borderId="1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4" fontId="2" fillId="0" borderId="0" xfId="0" applyNumberFormat="1" applyFont="1" applyFill="1" applyAlignment="1"/>
    <xf numFmtId="14" fontId="2" fillId="0" borderId="8" xfId="0" applyNumberFormat="1" applyFont="1" applyBorder="1"/>
    <xf numFmtId="14" fontId="2" fillId="0" borderId="11" xfId="0" applyNumberFormat="1" applyFont="1" applyBorder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Border="1"/>
    <xf numFmtId="0" fontId="2" fillId="4" borderId="0" xfId="0" applyFont="1" applyFill="1"/>
    <xf numFmtId="4" fontId="2" fillId="4" borderId="0" xfId="0" applyNumberFormat="1" applyFont="1" applyFill="1"/>
    <xf numFmtId="0" fontId="2" fillId="0" borderId="8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4" fontId="0" fillId="0" borderId="0" xfId="0" applyNumberFormat="1" applyFill="1"/>
    <xf numFmtId="49" fontId="2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4" fontId="2" fillId="0" borderId="0" xfId="63" applyNumberFormat="1" applyFont="1" applyFill="1" applyBorder="1" applyAlignment="1">
      <alignment horizontal="center" vertical="center"/>
    </xf>
    <xf numFmtId="4" fontId="2" fillId="0" borderId="8" xfId="63" applyNumberFormat="1" applyFont="1" applyFill="1" applyBorder="1" applyAlignment="1">
      <alignment horizontal="center" vertical="center"/>
    </xf>
    <xf numFmtId="4" fontId="2" fillId="0" borderId="11" xfId="63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2" fillId="8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4" fontId="2" fillId="4" borderId="0" xfId="0" applyNumberFormat="1" applyFont="1" applyFill="1" applyAlignment="1"/>
    <xf numFmtId="4" fontId="0" fillId="0" borderId="0" xfId="0" applyNumberFormat="1"/>
    <xf numFmtId="4" fontId="2" fillId="0" borderId="0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left"/>
    </xf>
    <xf numFmtId="14" fontId="2" fillId="8" borderId="0" xfId="0" applyNumberFormat="1" applyFont="1" applyFill="1"/>
    <xf numFmtId="0" fontId="2" fillId="8" borderId="0" xfId="0" applyFont="1" applyFill="1" applyAlignment="1">
      <alignment horizontal="right"/>
    </xf>
    <xf numFmtId="14" fontId="2" fillId="8" borderId="0" xfId="0" applyNumberFormat="1" applyFont="1" applyFill="1" applyAlignment="1">
      <alignment horizontal="right"/>
    </xf>
    <xf numFmtId="14" fontId="2" fillId="8" borderId="0" xfId="0" applyNumberFormat="1" applyFont="1" applyFill="1" applyBorder="1" applyAlignment="1">
      <alignment horizontal="left"/>
    </xf>
    <xf numFmtId="14" fontId="2" fillId="8" borderId="0" xfId="0" applyNumberFormat="1" applyFont="1" applyFill="1" applyAlignment="1"/>
    <xf numFmtId="0" fontId="0" fillId="8" borderId="0" xfId="0" applyFill="1"/>
    <xf numFmtId="0" fontId="2" fillId="8" borderId="0" xfId="0" applyFont="1" applyFill="1" applyBorder="1"/>
    <xf numFmtId="4" fontId="2" fillId="8" borderId="0" xfId="63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right"/>
    </xf>
    <xf numFmtId="4" fontId="2" fillId="0" borderId="8" xfId="0" applyNumberFormat="1" applyFont="1" applyFill="1" applyBorder="1" applyAlignment="1">
      <alignment horizontal="center"/>
    </xf>
    <xf numFmtId="49" fontId="2" fillId="0" borderId="11" xfId="0" applyNumberFormat="1" applyFont="1" applyBorder="1" applyAlignment="1">
      <alignment horizontal="right"/>
    </xf>
    <xf numFmtId="4" fontId="2" fillId="0" borderId="11" xfId="0" applyNumberFormat="1" applyFont="1" applyFill="1" applyBorder="1" applyAlignment="1">
      <alignment horizontal="center"/>
    </xf>
    <xf numFmtId="14" fontId="2" fillId="0" borderId="13" xfId="0" applyNumberFormat="1" applyFont="1" applyBorder="1"/>
    <xf numFmtId="14" fontId="2" fillId="4" borderId="13" xfId="0" applyNumberFormat="1" applyFont="1" applyFill="1" applyBorder="1" applyAlignment="1">
      <alignment horizontal="right"/>
    </xf>
    <xf numFmtId="14" fontId="2" fillId="4" borderId="1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/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0" fillId="4" borderId="0" xfId="0" applyFill="1"/>
    <xf numFmtId="14" fontId="2" fillId="8" borderId="0" xfId="0" applyNumberFormat="1" applyFont="1" applyFill="1" applyBorder="1"/>
    <xf numFmtId="4" fontId="2" fillId="8" borderId="0" xfId="0" applyNumberFormat="1" applyFont="1" applyFill="1" applyBorder="1" applyAlignment="1">
      <alignment horizontal="center"/>
    </xf>
    <xf numFmtId="14" fontId="2" fillId="8" borderId="0" xfId="0" applyNumberFormat="1" applyFont="1" applyFill="1" applyBorder="1" applyAlignment="1"/>
    <xf numFmtId="0" fontId="0" fillId="4" borderId="8" xfId="0" applyFill="1" applyBorder="1"/>
    <xf numFmtId="0" fontId="0" fillId="4" borderId="11" xfId="0" applyFill="1" applyBorder="1"/>
    <xf numFmtId="0" fontId="2" fillId="4" borderId="8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4" borderId="0" xfId="0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13" xfId="0" applyFont="1" applyBorder="1" applyAlignment="1">
      <alignment horizontal="left" wrapText="1"/>
    </xf>
    <xf numFmtId="0" fontId="0" fillId="0" borderId="0" xfId="0" applyAlignment="1">
      <alignment horizontal="center" wrapText="1"/>
    </xf>
  </cellXfs>
  <cellStyles count="81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2" builtinId="8" hidden="1"/>
    <cellStyle name="Collegamento ipertestuale" xfId="474" builtinId="8" hidden="1"/>
    <cellStyle name="Collegamento ipertestuale" xfId="476" builtinId="8" hidden="1"/>
    <cellStyle name="Collegamento ipertestuale" xfId="478" builtinId="8" hidden="1"/>
    <cellStyle name="Collegamento ipertestuale" xfId="480" builtinId="8" hidden="1"/>
    <cellStyle name="Collegamento ipertestuale" xfId="482" builtinId="8" hidden="1"/>
    <cellStyle name="Collegamento ipertestuale" xfId="484" builtinId="8" hidden="1"/>
    <cellStyle name="Collegamento ipertestuale" xfId="486" builtinId="8" hidden="1"/>
    <cellStyle name="Collegamento ipertestuale" xfId="488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0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5" builtinId="9" hidden="1"/>
    <cellStyle name="Collegamento visitato" xfId="67" builtinId="9" hidden="1"/>
    <cellStyle name="Collegamento visitato" xfId="69" builtinId="9" hidden="1"/>
    <cellStyle name="Collegamento visitato" xfId="71" builtinId="9" hidden="1"/>
    <cellStyle name="Collegamento visitato" xfId="73" builtinId="9" hidden="1"/>
    <cellStyle name="Collegamento visitato" xfId="75" builtinId="9" hidden="1"/>
    <cellStyle name="Collegamento visitato" xfId="77" builtinId="9" hidden="1"/>
    <cellStyle name="Collegamento visitato" xfId="79" builtinId="9" hidden="1"/>
    <cellStyle name="Collegamento visitato" xfId="81" builtinId="9" hidden="1"/>
    <cellStyle name="Collegamento visitato" xfId="83" builtinId="9" hidden="1"/>
    <cellStyle name="Collegamento visitato" xfId="85" builtinId="9" hidden="1"/>
    <cellStyle name="Collegamento visitato" xfId="87" builtinId="9" hidden="1"/>
    <cellStyle name="Collegamento visitato" xfId="89" builtinId="9" hidden="1"/>
    <cellStyle name="Collegamento visitato" xfId="91" builtinId="9" hidden="1"/>
    <cellStyle name="Collegamento visitato" xfId="93" builtinId="9" hidden="1"/>
    <cellStyle name="Collegamento visitato" xfId="95" builtinId="9" hidden="1"/>
    <cellStyle name="Collegamento visitato" xfId="97" builtinId="9" hidden="1"/>
    <cellStyle name="Collegamento visitato" xfId="99" builtinId="9" hidden="1"/>
    <cellStyle name="Collegamento visitato" xfId="101" builtinId="9" hidden="1"/>
    <cellStyle name="Collegamento visitato" xfId="103" builtinId="9" hidden="1"/>
    <cellStyle name="Collegamento visitato" xfId="105" builtinId="9" hidden="1"/>
    <cellStyle name="Collegamento visitato" xfId="107" builtinId="9" hidden="1"/>
    <cellStyle name="Collegamento visitato" xfId="109" builtinId="9" hidden="1"/>
    <cellStyle name="Collegamento visitato" xfId="111" builtinId="9" hidden="1"/>
    <cellStyle name="Collegamento visitato" xfId="113" builtinId="9" hidden="1"/>
    <cellStyle name="Collegamento visitato" xfId="115" builtinId="9" hidden="1"/>
    <cellStyle name="Collegamento visitato" xfId="117" builtinId="9" hidden="1"/>
    <cellStyle name="Collegamento visitato" xfId="119" builtinId="9" hidden="1"/>
    <cellStyle name="Collegamento visitato" xfId="121" builtinId="9" hidden="1"/>
    <cellStyle name="Collegamento visitato" xfId="123" builtinId="9" hidden="1"/>
    <cellStyle name="Collegamento visitato" xfId="125" builtinId="9" hidden="1"/>
    <cellStyle name="Collegamento visitato" xfId="127" builtinId="9" hidden="1"/>
    <cellStyle name="Collegamento visitato" xfId="129" builtinId="9" hidden="1"/>
    <cellStyle name="Collegamento visitato" xfId="131" builtinId="9" hidden="1"/>
    <cellStyle name="Collegamento visitato" xfId="133" builtinId="9" hidden="1"/>
    <cellStyle name="Collegamento visitato" xfId="135" builtinId="9" hidden="1"/>
    <cellStyle name="Collegamento visitato" xfId="137" builtinId="9" hidden="1"/>
    <cellStyle name="Collegamento visitato" xfId="139" builtinId="9" hidden="1"/>
    <cellStyle name="Collegamento visitato" xfId="141" builtinId="9" hidden="1"/>
    <cellStyle name="Collegamento visitato" xfId="143" builtinId="9" hidden="1"/>
    <cellStyle name="Collegamento visitato" xfId="145" builtinId="9" hidden="1"/>
    <cellStyle name="Collegamento visitato" xfId="147" builtinId="9" hidden="1"/>
    <cellStyle name="Collegamento visitato" xfId="149" builtinId="9" hidden="1"/>
    <cellStyle name="Collegamento visitato" xfId="151" builtinId="9" hidden="1"/>
    <cellStyle name="Collegamento visitato" xfId="153" builtinId="9" hidden="1"/>
    <cellStyle name="Collegamento visitato" xfId="155" builtinId="9" hidden="1"/>
    <cellStyle name="Collegamento visitato" xfId="157" builtinId="9" hidden="1"/>
    <cellStyle name="Collegamento visitato" xfId="159" builtinId="9" hidden="1"/>
    <cellStyle name="Collegamento visitato" xfId="161" builtinId="9" hidden="1"/>
    <cellStyle name="Collegamento visitato" xfId="163" builtinId="9" hidden="1"/>
    <cellStyle name="Collegamento visitato" xfId="165" builtinId="9" hidden="1"/>
    <cellStyle name="Collegamento visitato" xfId="167" builtinId="9" hidden="1"/>
    <cellStyle name="Collegamento visitato" xfId="169" builtinId="9" hidden="1"/>
    <cellStyle name="Collegamento visitato" xfId="171" builtinId="9" hidden="1"/>
    <cellStyle name="Collegamento visitato" xfId="173" builtinId="9" hidden="1"/>
    <cellStyle name="Collegamento visitato" xfId="175" builtinId="9" hidden="1"/>
    <cellStyle name="Collegamento visitato" xfId="177" builtinId="9" hidden="1"/>
    <cellStyle name="Collegamento visitato" xfId="179" builtinId="9" hidden="1"/>
    <cellStyle name="Collegamento visitato" xfId="181" builtinId="9" hidden="1"/>
    <cellStyle name="Collegamento visitato" xfId="183" builtinId="9" hidden="1"/>
    <cellStyle name="Collegamento visitato" xfId="185" builtinId="9" hidden="1"/>
    <cellStyle name="Collegamento visitato" xfId="187" builtinId="9" hidden="1"/>
    <cellStyle name="Collegamento visitato" xfId="189" builtinId="9" hidden="1"/>
    <cellStyle name="Collegamento visitato" xfId="191" builtinId="9" hidden="1"/>
    <cellStyle name="Collegamento visitato" xfId="193" builtinId="9" hidden="1"/>
    <cellStyle name="Collegamento visitato" xfId="195" builtinId="9" hidden="1"/>
    <cellStyle name="Collegamento visitato" xfId="197" builtinId="9" hidden="1"/>
    <cellStyle name="Collegamento visitato" xfId="199" builtinId="9" hidden="1"/>
    <cellStyle name="Collegamento visitato" xfId="201" builtinId="9" hidden="1"/>
    <cellStyle name="Collegamento visitato" xfId="203" builtinId="9" hidden="1"/>
    <cellStyle name="Collegamento visitato" xfId="205" builtinId="9" hidden="1"/>
    <cellStyle name="Collegamento visitato" xfId="207" builtinId="9" hidden="1"/>
    <cellStyle name="Collegamento visitato" xfId="209" builtinId="9" hidden="1"/>
    <cellStyle name="Collegamento visitato" xfId="211" builtinId="9" hidden="1"/>
    <cellStyle name="Collegamento visitato" xfId="213" builtinId="9" hidden="1"/>
    <cellStyle name="Collegamento visitato" xfId="215" builtinId="9" hidden="1"/>
    <cellStyle name="Collegamento visitato" xfId="217" builtinId="9" hidden="1"/>
    <cellStyle name="Collegamento visitato" xfId="219" builtinId="9" hidden="1"/>
    <cellStyle name="Collegamento visitato" xfId="221" builtinId="9" hidden="1"/>
    <cellStyle name="Collegamento visitato" xfId="223" builtinId="9" hidden="1"/>
    <cellStyle name="Collegamento visitato" xfId="225" builtinId="9" hidden="1"/>
    <cellStyle name="Collegamento visitato" xfId="227" builtinId="9" hidden="1"/>
    <cellStyle name="Collegamento visitato" xfId="229" builtinId="9" hidden="1"/>
    <cellStyle name="Collegamento visitato" xfId="231" builtinId="9" hidden="1"/>
    <cellStyle name="Collegamento visitato" xfId="233" builtinId="9" hidden="1"/>
    <cellStyle name="Collegamento visitato" xfId="235" builtinId="9" hidden="1"/>
    <cellStyle name="Collegamento visitato" xfId="237" builtinId="9" hidden="1"/>
    <cellStyle name="Collegamento visitato" xfId="239" builtinId="9" hidden="1"/>
    <cellStyle name="Collegamento visitato" xfId="241" builtinId="9" hidden="1"/>
    <cellStyle name="Collegamento visitato" xfId="243" builtinId="9" hidden="1"/>
    <cellStyle name="Collegamento visitato" xfId="245" builtinId="9" hidden="1"/>
    <cellStyle name="Collegamento visitato" xfId="247" builtinId="9" hidden="1"/>
    <cellStyle name="Collegamento visitato" xfId="249" builtinId="9" hidden="1"/>
    <cellStyle name="Collegamento visitato" xfId="251" builtinId="9" hidden="1"/>
    <cellStyle name="Collegamento visitato" xfId="253" builtinId="9" hidden="1"/>
    <cellStyle name="Collegamento visitato" xfId="255" builtinId="9" hidden="1"/>
    <cellStyle name="Collegamento visitato" xfId="257" builtinId="9" hidden="1"/>
    <cellStyle name="Collegamento visitato" xfId="259" builtinId="9" hidden="1"/>
    <cellStyle name="Collegamento visitato" xfId="261" builtinId="9" hidden="1"/>
    <cellStyle name="Collegamento visitato" xfId="263" builtinId="9" hidden="1"/>
    <cellStyle name="Collegamento visitato" xfId="265" builtinId="9" hidden="1"/>
    <cellStyle name="Collegamento visitato" xfId="267" builtinId="9" hidden="1"/>
    <cellStyle name="Collegamento visitato" xfId="269" builtinId="9" hidden="1"/>
    <cellStyle name="Collegamento visitato" xfId="271" builtinId="9" hidden="1"/>
    <cellStyle name="Collegamento visitato" xfId="273" builtinId="9" hidden="1"/>
    <cellStyle name="Collegamento visitato" xfId="275" builtinId="9" hidden="1"/>
    <cellStyle name="Collegamento visitato" xfId="277" builtinId="9" hidden="1"/>
    <cellStyle name="Collegamento visitato" xfId="279" builtinId="9" hidden="1"/>
    <cellStyle name="Collegamento visitato" xfId="281" builtinId="9" hidden="1"/>
    <cellStyle name="Collegamento visitato" xfId="283" builtinId="9" hidden="1"/>
    <cellStyle name="Collegamento visitato" xfId="285" builtinId="9" hidden="1"/>
    <cellStyle name="Collegamento visitato" xfId="287" builtinId="9" hidden="1"/>
    <cellStyle name="Collegamento visitato" xfId="289" builtinId="9" hidden="1"/>
    <cellStyle name="Collegamento visitato" xfId="291" builtinId="9" hidden="1"/>
    <cellStyle name="Collegamento visitato" xfId="293" builtinId="9" hidden="1"/>
    <cellStyle name="Collegamento visitato" xfId="295" builtinId="9" hidden="1"/>
    <cellStyle name="Collegamento visitato" xfId="297" builtinId="9" hidden="1"/>
    <cellStyle name="Collegamento visitato" xfId="299" builtinId="9" hidden="1"/>
    <cellStyle name="Collegamento visitato" xfId="301" builtinId="9" hidden="1"/>
    <cellStyle name="Collegamento visitato" xfId="303" builtinId="9" hidden="1"/>
    <cellStyle name="Collegamento visitato" xfId="305" builtinId="9" hidden="1"/>
    <cellStyle name="Collegamento visitato" xfId="307" builtinId="9" hidden="1"/>
    <cellStyle name="Collegamento visitato" xfId="309" builtinId="9" hidden="1"/>
    <cellStyle name="Collegamento visitato" xfId="311" builtinId="9" hidden="1"/>
    <cellStyle name="Collegamento visitato" xfId="313" builtinId="9" hidden="1"/>
    <cellStyle name="Collegamento visitato" xfId="315" builtinId="9" hidden="1"/>
    <cellStyle name="Collegamento visitato" xfId="317" builtinId="9" hidden="1"/>
    <cellStyle name="Collegamento visitato" xfId="319" builtinId="9" hidden="1"/>
    <cellStyle name="Collegamento visitato" xfId="321" builtinId="9" hidden="1"/>
    <cellStyle name="Collegamento visitato" xfId="323" builtinId="9" hidden="1"/>
    <cellStyle name="Collegamento visitato" xfId="325" builtinId="9" hidden="1"/>
    <cellStyle name="Collegamento visitato" xfId="327" builtinId="9" hidden="1"/>
    <cellStyle name="Collegamento visitato" xfId="329" builtinId="9" hidden="1"/>
    <cellStyle name="Collegamento visitato" xfId="331" builtinId="9" hidden="1"/>
    <cellStyle name="Collegamento visitato" xfId="333" builtinId="9" hidden="1"/>
    <cellStyle name="Collegamento visitato" xfId="335" builtinId="9" hidden="1"/>
    <cellStyle name="Collegamento visitato" xfId="337" builtinId="9" hidden="1"/>
    <cellStyle name="Collegamento visitato" xfId="339" builtinId="9" hidden="1"/>
    <cellStyle name="Collegamento visitato" xfId="341" builtinId="9" hidden="1"/>
    <cellStyle name="Collegamento visitato" xfId="343" builtinId="9" hidden="1"/>
    <cellStyle name="Collegamento visitato" xfId="345" builtinId="9" hidden="1"/>
    <cellStyle name="Collegamento visitato" xfId="347" builtinId="9" hidden="1"/>
    <cellStyle name="Collegamento visitato" xfId="349" builtinId="9" hidden="1"/>
    <cellStyle name="Collegamento visitato" xfId="351" builtinId="9" hidden="1"/>
    <cellStyle name="Collegamento visitato" xfId="353" builtinId="9" hidden="1"/>
    <cellStyle name="Collegamento visitato" xfId="355" builtinId="9" hidden="1"/>
    <cellStyle name="Collegamento visitato" xfId="357" builtinId="9" hidden="1"/>
    <cellStyle name="Collegamento visitato" xfId="359" builtinId="9" hidden="1"/>
    <cellStyle name="Collegamento visitato" xfId="361" builtinId="9" hidden="1"/>
    <cellStyle name="Collegamento visitato" xfId="363" builtinId="9" hidden="1"/>
    <cellStyle name="Collegamento visitato" xfId="365" builtinId="9" hidden="1"/>
    <cellStyle name="Collegamento visitato" xfId="367" builtinId="9" hidden="1"/>
    <cellStyle name="Collegamento visitato" xfId="369" builtinId="9" hidden="1"/>
    <cellStyle name="Collegamento visitato" xfId="371" builtinId="9" hidden="1"/>
    <cellStyle name="Collegamento visitato" xfId="373" builtinId="9" hidden="1"/>
    <cellStyle name="Collegamento visitato" xfId="375" builtinId="9" hidden="1"/>
    <cellStyle name="Collegamento visitato" xfId="377" builtinId="9" hidden="1"/>
    <cellStyle name="Collegamento visitato" xfId="379" builtinId="9" hidden="1"/>
    <cellStyle name="Collegamento visitato" xfId="381" builtinId="9" hidden="1"/>
    <cellStyle name="Collegamento visitato" xfId="383" builtinId="9" hidden="1"/>
    <cellStyle name="Collegamento visitato" xfId="385" builtinId="9" hidden="1"/>
    <cellStyle name="Collegamento visitato" xfId="387" builtinId="9" hidden="1"/>
    <cellStyle name="Collegamento visitato" xfId="389" builtinId="9" hidden="1"/>
    <cellStyle name="Collegamento visitato" xfId="391" builtinId="9" hidden="1"/>
    <cellStyle name="Collegamento visitato" xfId="393" builtinId="9" hidden="1"/>
    <cellStyle name="Collegamento visitato" xfId="395" builtinId="9" hidden="1"/>
    <cellStyle name="Collegamento visitato" xfId="397" builtinId="9" hidden="1"/>
    <cellStyle name="Collegamento visitato" xfId="399" builtinId="9" hidden="1"/>
    <cellStyle name="Collegamento visitato" xfId="401" builtinId="9" hidden="1"/>
    <cellStyle name="Collegamento visitato" xfId="403" builtinId="9" hidden="1"/>
    <cellStyle name="Collegamento visitato" xfId="405" builtinId="9" hidden="1"/>
    <cellStyle name="Collegamento visitato" xfId="407" builtinId="9" hidden="1"/>
    <cellStyle name="Collegamento visitato" xfId="409" builtinId="9" hidden="1"/>
    <cellStyle name="Collegamento visitato" xfId="411" builtinId="9" hidden="1"/>
    <cellStyle name="Collegamento visitato" xfId="413" builtinId="9" hidden="1"/>
    <cellStyle name="Collegamento visitato" xfId="415" builtinId="9" hidden="1"/>
    <cellStyle name="Collegamento visitato" xfId="417" builtinId="9" hidden="1"/>
    <cellStyle name="Collegamento visitato" xfId="419" builtinId="9" hidden="1"/>
    <cellStyle name="Collegamento visitato" xfId="421" builtinId="9" hidden="1"/>
    <cellStyle name="Collegamento visitato" xfId="423" builtinId="9" hidden="1"/>
    <cellStyle name="Collegamento visitato" xfId="425" builtinId="9" hidden="1"/>
    <cellStyle name="Collegamento visitato" xfId="427" builtinId="9" hidden="1"/>
    <cellStyle name="Collegamento visitato" xfId="429" builtinId="9" hidden="1"/>
    <cellStyle name="Collegamento visitato" xfId="431" builtinId="9" hidden="1"/>
    <cellStyle name="Collegamento visitato" xfId="433" builtinId="9" hidden="1"/>
    <cellStyle name="Collegamento visitato" xfId="435" builtinId="9" hidden="1"/>
    <cellStyle name="Collegamento visitato" xfId="437" builtinId="9" hidden="1"/>
    <cellStyle name="Collegamento visitato" xfId="439" builtinId="9" hidden="1"/>
    <cellStyle name="Collegamento visitato" xfId="441" builtinId="9" hidden="1"/>
    <cellStyle name="Collegamento visitato" xfId="443" builtinId="9" hidden="1"/>
    <cellStyle name="Collegamento visitato" xfId="445" builtinId="9" hidden="1"/>
    <cellStyle name="Collegamento visitato" xfId="447" builtinId="9" hidden="1"/>
    <cellStyle name="Collegamento visitato" xfId="449" builtinId="9" hidden="1"/>
    <cellStyle name="Collegamento visitato" xfId="451" builtinId="9" hidden="1"/>
    <cellStyle name="Collegamento visitato" xfId="453" builtinId="9" hidden="1"/>
    <cellStyle name="Collegamento visitato" xfId="455" builtinId="9" hidden="1"/>
    <cellStyle name="Collegamento visitato" xfId="457" builtinId="9" hidden="1"/>
    <cellStyle name="Collegamento visitato" xfId="459" builtinId="9" hidden="1"/>
    <cellStyle name="Collegamento visitato" xfId="461" builtinId="9" hidden="1"/>
    <cellStyle name="Collegamento visitato" xfId="463" builtinId="9" hidden="1"/>
    <cellStyle name="Collegamento visitato" xfId="465" builtinId="9" hidden="1"/>
    <cellStyle name="Collegamento visitato" xfId="467" builtinId="9" hidden="1"/>
    <cellStyle name="Collegamento visitato" xfId="469" builtinId="9" hidden="1"/>
    <cellStyle name="Collegamento visitato" xfId="471" builtinId="9" hidden="1"/>
    <cellStyle name="Collegamento visitato" xfId="473" builtinId="9" hidden="1"/>
    <cellStyle name="Collegamento visitato" xfId="475" builtinId="9" hidden="1"/>
    <cellStyle name="Collegamento visitato" xfId="477" builtinId="9" hidden="1"/>
    <cellStyle name="Collegamento visitato" xfId="479" builtinId="9" hidden="1"/>
    <cellStyle name="Collegamento visitato" xfId="481" builtinId="9" hidden="1"/>
    <cellStyle name="Collegamento visitato" xfId="483" builtinId="9" hidden="1"/>
    <cellStyle name="Collegamento visitato" xfId="485" builtinId="9" hidden="1"/>
    <cellStyle name="Collegamento visitato" xfId="487" builtinId="9" hidden="1"/>
    <cellStyle name="Collegamento visitato" xfId="489" builtinId="9" hidden="1"/>
    <cellStyle name="Collegamento visitato" xfId="491" builtinId="9" hidden="1"/>
    <cellStyle name="Collegamento visitato" xfId="493" builtinId="9" hidden="1"/>
    <cellStyle name="Collegamento visitato" xfId="495" builtinId="9" hidden="1"/>
    <cellStyle name="Collegamento visitato" xfId="497" builtinId="9" hidden="1"/>
    <cellStyle name="Collegamento visitato" xfId="499" builtinId="9" hidden="1"/>
    <cellStyle name="Collegamento visitato" xfId="501" builtinId="9" hidden="1"/>
    <cellStyle name="Collegamento visitato" xfId="503" builtinId="9" hidden="1"/>
    <cellStyle name="Collegamento visitato" xfId="505" builtinId="9" hidden="1"/>
    <cellStyle name="Collegamento visitato" xfId="507" builtinId="9" hidden="1"/>
    <cellStyle name="Collegamento visitato" xfId="509" builtinId="9" hidden="1"/>
    <cellStyle name="Collegamento visitato" xfId="511" builtinId="9" hidden="1"/>
    <cellStyle name="Collegamento visitato" xfId="513" builtinId="9" hidden="1"/>
    <cellStyle name="Collegamento visitato" xfId="515" builtinId="9" hidden="1"/>
    <cellStyle name="Collegamento visitato" xfId="517" builtinId="9" hidden="1"/>
    <cellStyle name="Collegamento visitato" xfId="519" builtinId="9" hidden="1"/>
    <cellStyle name="Collegamento visitato" xfId="521" builtinId="9" hidden="1"/>
    <cellStyle name="Collegamento visitato" xfId="523" builtinId="9" hidden="1"/>
    <cellStyle name="Collegamento visitato" xfId="525" builtinId="9" hidden="1"/>
    <cellStyle name="Collegamento visitato" xfId="527" builtinId="9" hidden="1"/>
    <cellStyle name="Collegamento visitato" xfId="529" builtinId="9" hidden="1"/>
    <cellStyle name="Collegamento visitato" xfId="531" builtinId="9" hidden="1"/>
    <cellStyle name="Collegamento visitato" xfId="533" builtinId="9" hidden="1"/>
    <cellStyle name="Collegamento visitato" xfId="535" builtinId="9" hidden="1"/>
    <cellStyle name="Collegamento visitato" xfId="537" builtinId="9" hidden="1"/>
    <cellStyle name="Collegamento visitato" xfId="539" builtinId="9" hidden="1"/>
    <cellStyle name="Collegamento visitato" xfId="541" builtinId="9" hidden="1"/>
    <cellStyle name="Collegamento visitato" xfId="543" builtinId="9" hidden="1"/>
    <cellStyle name="Collegamento visitato" xfId="545" builtinId="9" hidden="1"/>
    <cellStyle name="Collegamento visitato" xfId="547" builtinId="9" hidden="1"/>
    <cellStyle name="Collegamento visitato" xfId="549" builtinId="9" hidden="1"/>
    <cellStyle name="Collegamento visitato" xfId="551" builtinId="9" hidden="1"/>
    <cellStyle name="Collegamento visitato" xfId="553" builtinId="9" hidden="1"/>
    <cellStyle name="Collegamento visitato" xfId="555" builtinId="9" hidden="1"/>
    <cellStyle name="Collegamento visitato" xfId="557" builtinId="9" hidden="1"/>
    <cellStyle name="Collegamento visitato" xfId="559" builtinId="9" hidden="1"/>
    <cellStyle name="Collegamento visitato" xfId="561" builtinId="9" hidden="1"/>
    <cellStyle name="Collegamento visitato" xfId="563" builtinId="9" hidden="1"/>
    <cellStyle name="Collegamento visitato" xfId="565" builtinId="9" hidden="1"/>
    <cellStyle name="Collegamento visitato" xfId="567" builtinId="9" hidden="1"/>
    <cellStyle name="Collegamento visitato" xfId="569" builtinId="9" hidden="1"/>
    <cellStyle name="Collegamento visitato" xfId="571" builtinId="9" hidden="1"/>
    <cellStyle name="Collegamento visitato" xfId="573" builtinId="9" hidden="1"/>
    <cellStyle name="Collegamento visitato" xfId="575" builtinId="9" hidden="1"/>
    <cellStyle name="Collegamento visitato" xfId="577" builtinId="9" hidden="1"/>
    <cellStyle name="Collegamento visitato" xfId="579" builtinId="9" hidden="1"/>
    <cellStyle name="Collegamento visitato" xfId="581" builtinId="9" hidden="1"/>
    <cellStyle name="Collegamento visitato" xfId="583" builtinId="9" hidden="1"/>
    <cellStyle name="Collegamento visitato" xfId="585" builtinId="9" hidden="1"/>
    <cellStyle name="Collegamento visitato" xfId="587" builtinId="9" hidden="1"/>
    <cellStyle name="Collegamento visitato" xfId="589" builtinId="9" hidden="1"/>
    <cellStyle name="Collegamento visitato" xfId="591" builtinId="9" hidden="1"/>
    <cellStyle name="Collegamento visitato" xfId="593" builtinId="9" hidden="1"/>
    <cellStyle name="Collegamento visitato" xfId="595" builtinId="9" hidden="1"/>
    <cellStyle name="Collegamento visitato" xfId="597" builtinId="9" hidden="1"/>
    <cellStyle name="Collegamento visitato" xfId="599" builtinId="9" hidden="1"/>
    <cellStyle name="Collegamento visitato" xfId="601" builtinId="9" hidden="1"/>
    <cellStyle name="Collegamento visitato" xfId="603" builtinId="9" hidden="1"/>
    <cellStyle name="Collegamento visitato" xfId="605" builtinId="9" hidden="1"/>
    <cellStyle name="Collegamento visitato" xfId="607" builtinId="9" hidden="1"/>
    <cellStyle name="Collegamento visitato" xfId="609" builtinId="9" hidden="1"/>
    <cellStyle name="Collegamento visitato" xfId="611" builtinId="9" hidden="1"/>
    <cellStyle name="Collegamento visitato" xfId="613" builtinId="9" hidden="1"/>
    <cellStyle name="Collegamento visitato" xfId="615" builtinId="9" hidden="1"/>
    <cellStyle name="Collegamento visitato" xfId="617" builtinId="9" hidden="1"/>
    <cellStyle name="Collegamento visitato" xfId="619" builtinId="9" hidden="1"/>
    <cellStyle name="Collegamento visitato" xfId="621" builtinId="9" hidden="1"/>
    <cellStyle name="Collegamento visitato" xfId="623" builtinId="9" hidden="1"/>
    <cellStyle name="Collegamento visitato" xfId="625" builtinId="9" hidden="1"/>
    <cellStyle name="Collegamento visitato" xfId="627" builtinId="9" hidden="1"/>
    <cellStyle name="Collegamento visitato" xfId="629" builtinId="9" hidden="1"/>
    <cellStyle name="Collegamento visitato" xfId="631" builtinId="9" hidden="1"/>
    <cellStyle name="Collegamento visitato" xfId="633" builtinId="9" hidden="1"/>
    <cellStyle name="Collegamento visitato" xfId="635" builtinId="9" hidden="1"/>
    <cellStyle name="Collegamento visitato" xfId="637" builtinId="9" hidden="1"/>
    <cellStyle name="Collegamento visitato" xfId="639" builtinId="9" hidden="1"/>
    <cellStyle name="Collegamento visitato" xfId="641" builtinId="9" hidden="1"/>
    <cellStyle name="Collegamento visitato" xfId="643" builtinId="9" hidden="1"/>
    <cellStyle name="Collegamento visitato" xfId="645" builtinId="9" hidden="1"/>
    <cellStyle name="Collegamento visitato" xfId="647" builtinId="9" hidden="1"/>
    <cellStyle name="Collegamento visitato" xfId="649" builtinId="9" hidden="1"/>
    <cellStyle name="Collegamento visitato" xfId="651" builtinId="9" hidden="1"/>
    <cellStyle name="Collegamento visitato" xfId="653" builtinId="9" hidden="1"/>
    <cellStyle name="Collegamento visitato" xfId="655" builtinId="9" hidden="1"/>
    <cellStyle name="Collegamento visitato" xfId="657" builtinId="9" hidden="1"/>
    <cellStyle name="Collegamento visitato" xfId="659" builtinId="9" hidden="1"/>
    <cellStyle name="Collegamento visitato" xfId="661" builtinId="9" hidden="1"/>
    <cellStyle name="Collegamento visitato" xfId="663" builtinId="9" hidden="1"/>
    <cellStyle name="Collegamento visitato" xfId="665" builtinId="9" hidden="1"/>
    <cellStyle name="Collegamento visitato" xfId="667" builtinId="9" hidden="1"/>
    <cellStyle name="Collegamento visitato" xfId="669" builtinId="9" hidden="1"/>
    <cellStyle name="Collegamento visitato" xfId="671" builtinId="9" hidden="1"/>
    <cellStyle name="Collegamento visitato" xfId="673" builtinId="9" hidden="1"/>
    <cellStyle name="Collegamento visitato" xfId="675" builtinId="9" hidden="1"/>
    <cellStyle name="Collegamento visitato" xfId="677" builtinId="9" hidden="1"/>
    <cellStyle name="Collegamento visitato" xfId="679" builtinId="9" hidden="1"/>
    <cellStyle name="Collegamento visitato" xfId="681" builtinId="9" hidden="1"/>
    <cellStyle name="Collegamento visitato" xfId="683" builtinId="9" hidden="1"/>
    <cellStyle name="Collegamento visitato" xfId="685" builtinId="9" hidden="1"/>
    <cellStyle name="Collegamento visitato" xfId="687" builtinId="9" hidden="1"/>
    <cellStyle name="Collegamento visitato" xfId="689" builtinId="9" hidden="1"/>
    <cellStyle name="Collegamento visitato" xfId="691" builtinId="9" hidden="1"/>
    <cellStyle name="Collegamento visitato" xfId="693" builtinId="9" hidden="1"/>
    <cellStyle name="Collegamento visitato" xfId="695" builtinId="9" hidden="1"/>
    <cellStyle name="Collegamento visitato" xfId="697" builtinId="9" hidden="1"/>
    <cellStyle name="Collegamento visitato" xfId="699" builtinId="9" hidden="1"/>
    <cellStyle name="Collegamento visitato" xfId="701" builtinId="9" hidden="1"/>
    <cellStyle name="Collegamento visitato" xfId="703" builtinId="9" hidden="1"/>
    <cellStyle name="Collegamento visitato" xfId="705" builtinId="9" hidden="1"/>
    <cellStyle name="Collegamento visitato" xfId="707" builtinId="9" hidden="1"/>
    <cellStyle name="Collegamento visitato" xfId="709" builtinId="9" hidden="1"/>
    <cellStyle name="Collegamento visitato" xfId="711" builtinId="9" hidden="1"/>
    <cellStyle name="Collegamento visitato" xfId="713" builtinId="9" hidden="1"/>
    <cellStyle name="Collegamento visitato" xfId="715" builtinId="9" hidden="1"/>
    <cellStyle name="Collegamento visitato" xfId="717" builtinId="9" hidden="1"/>
    <cellStyle name="Collegamento visitato" xfId="719" builtinId="9" hidden="1"/>
    <cellStyle name="Collegamento visitato" xfId="721" builtinId="9" hidden="1"/>
    <cellStyle name="Collegamento visitato" xfId="723" builtinId="9" hidden="1"/>
    <cellStyle name="Collegamento visitato" xfId="725" builtinId="9" hidden="1"/>
    <cellStyle name="Collegamento visitato" xfId="727" builtinId="9" hidden="1"/>
    <cellStyle name="Collegamento visitato" xfId="729" builtinId="9" hidden="1"/>
    <cellStyle name="Collegamento visitato" xfId="731" builtinId="9" hidden="1"/>
    <cellStyle name="Collegamento visitato" xfId="733" builtinId="9" hidden="1"/>
    <cellStyle name="Collegamento visitato" xfId="735" builtinId="9" hidden="1"/>
    <cellStyle name="Collegamento visitato" xfId="737" builtinId="9" hidden="1"/>
    <cellStyle name="Collegamento visitato" xfId="739" builtinId="9" hidden="1"/>
    <cellStyle name="Collegamento visitato" xfId="741" builtinId="9" hidden="1"/>
    <cellStyle name="Collegamento visitato" xfId="743" builtinId="9" hidden="1"/>
    <cellStyle name="Collegamento visitato" xfId="745" builtinId="9" hidden="1"/>
    <cellStyle name="Collegamento visitato" xfId="747" builtinId="9" hidden="1"/>
    <cellStyle name="Collegamento visitato" xfId="749" builtinId="9" hidden="1"/>
    <cellStyle name="Collegamento visitato" xfId="751" builtinId="9" hidden="1"/>
    <cellStyle name="Collegamento visitato" xfId="753" builtinId="9" hidden="1"/>
    <cellStyle name="Collegamento visitato" xfId="755" builtinId="9" hidden="1"/>
    <cellStyle name="Collegamento visitato" xfId="757" builtinId="9" hidden="1"/>
    <cellStyle name="Collegamento visitato" xfId="759" builtinId="9" hidden="1"/>
    <cellStyle name="Collegamento visitato" xfId="761" builtinId="9" hidden="1"/>
    <cellStyle name="Collegamento visitato" xfId="763" builtinId="9" hidden="1"/>
    <cellStyle name="Collegamento visitato" xfId="765" builtinId="9" hidden="1"/>
    <cellStyle name="Collegamento visitato" xfId="767" builtinId="9" hidden="1"/>
    <cellStyle name="Collegamento visitato" xfId="769" builtinId="9" hidden="1"/>
    <cellStyle name="Collegamento visitato" xfId="771" builtinId="9" hidden="1"/>
    <cellStyle name="Collegamento visitato" xfId="773" builtinId="9" hidden="1"/>
    <cellStyle name="Collegamento visitato" xfId="775" builtinId="9" hidden="1"/>
    <cellStyle name="Collegamento visitato" xfId="777" builtinId="9" hidden="1"/>
    <cellStyle name="Collegamento visitato" xfId="779" builtinId="9" hidden="1"/>
    <cellStyle name="Collegamento visitato" xfId="781" builtinId="9" hidden="1"/>
    <cellStyle name="Collegamento visitato" xfId="783" builtinId="9" hidden="1"/>
    <cellStyle name="Collegamento visitato" xfId="785" builtinId="9" hidden="1"/>
    <cellStyle name="Collegamento visitato" xfId="787" builtinId="9" hidden="1"/>
    <cellStyle name="Collegamento visitato" xfId="789" builtinId="9" hidden="1"/>
    <cellStyle name="Collegamento visitato" xfId="791" builtinId="9" hidden="1"/>
    <cellStyle name="Collegamento visitato" xfId="793" builtinId="9" hidden="1"/>
    <cellStyle name="Collegamento visitato" xfId="795" builtinId="9" hidden="1"/>
    <cellStyle name="Collegamento visitato" xfId="797" builtinId="9" hidden="1"/>
    <cellStyle name="Collegamento visitato" xfId="799" builtinId="9" hidden="1"/>
    <cellStyle name="Collegamento visitato" xfId="801" builtinId="9" hidden="1"/>
    <cellStyle name="Collegamento visitato" xfId="803" builtinId="9" hidden="1"/>
    <cellStyle name="Collegamento visitato" xfId="805" builtinId="9" hidden="1"/>
    <cellStyle name="Collegamento visitato" xfId="807" builtinId="9" hidden="1"/>
    <cellStyle name="Collegamento visitato" xfId="809" builtinId="9" hidden="1"/>
    <cellStyle name="Collegamento visitato" xfId="811" builtinId="9" hidden="1"/>
    <cellStyle name="Normale" xfId="0" builtinId="0"/>
    <cellStyle name="Virgola" xfId="63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9"/>
  <sheetViews>
    <sheetView topLeftCell="A974" zoomScale="150" workbookViewId="0">
      <selection activeCell="E1010" sqref="E1010"/>
    </sheetView>
  </sheetViews>
  <sheetFormatPr baseColWidth="10" defaultRowHeight="13" x14ac:dyDescent="0"/>
  <cols>
    <col min="1" max="3" width="10.7109375" style="1"/>
    <col min="4" max="4" width="33.140625" style="1" bestFit="1" customWidth="1"/>
    <col min="5" max="5" width="11.42578125" style="28" customWidth="1"/>
    <col min="6" max="16384" width="10.7109375" style="1"/>
  </cols>
  <sheetData>
    <row r="1" spans="1:5" s="22" customFormat="1" ht="23" thickBot="1">
      <c r="A1" s="18" t="s">
        <v>1885</v>
      </c>
      <c r="B1" s="19" t="s">
        <v>2191</v>
      </c>
      <c r="C1" s="20" t="s">
        <v>2319</v>
      </c>
      <c r="D1" s="21" t="s">
        <v>2469</v>
      </c>
      <c r="E1" s="23" t="s">
        <v>2113</v>
      </c>
    </row>
    <row r="2" spans="1:5" ht="14" thickBot="1">
      <c r="A2" s="2">
        <v>40184</v>
      </c>
      <c r="B2" s="3">
        <v>1378360290</v>
      </c>
      <c r="C2" s="6">
        <v>40154</v>
      </c>
      <c r="D2" s="5" t="s">
        <v>1852</v>
      </c>
      <c r="E2" s="24">
        <v>1319.2</v>
      </c>
    </row>
    <row r="3" spans="1:5" ht="14" thickBot="1">
      <c r="A3" s="2">
        <v>40185</v>
      </c>
      <c r="B3" s="3">
        <v>1</v>
      </c>
      <c r="C3" s="6">
        <v>40116</v>
      </c>
      <c r="D3" s="5" t="s">
        <v>2101</v>
      </c>
      <c r="E3" s="24">
        <v>2557.5</v>
      </c>
    </row>
    <row r="4" spans="1:5" ht="14" thickBot="1">
      <c r="A4" s="2">
        <v>40185</v>
      </c>
      <c r="B4" s="3">
        <v>2</v>
      </c>
      <c r="C4" s="6">
        <v>40116</v>
      </c>
      <c r="D4" s="5" t="s">
        <v>2213</v>
      </c>
      <c r="E4" s="24">
        <v>2722.5</v>
      </c>
    </row>
    <row r="5" spans="1:5" ht="14" thickBot="1">
      <c r="A5" s="2">
        <v>40185</v>
      </c>
      <c r="B5" s="3">
        <v>105</v>
      </c>
      <c r="C5" s="6">
        <v>40094</v>
      </c>
      <c r="D5" s="5" t="s">
        <v>2094</v>
      </c>
      <c r="E5" s="24">
        <v>3500</v>
      </c>
    </row>
    <row r="6" spans="1:5" ht="14" thickBot="1">
      <c r="A6" s="2">
        <v>40185</v>
      </c>
      <c r="B6" s="3">
        <v>1</v>
      </c>
      <c r="C6" s="6">
        <v>40162</v>
      </c>
      <c r="D6" s="5" t="s">
        <v>2210</v>
      </c>
      <c r="E6" s="24">
        <v>1230</v>
      </c>
    </row>
    <row r="7" spans="1:5" ht="14" thickBot="1">
      <c r="A7" s="2">
        <v>40185</v>
      </c>
      <c r="B7" s="3">
        <v>1</v>
      </c>
      <c r="C7" s="6">
        <v>40136</v>
      </c>
      <c r="D7" s="5" t="s">
        <v>2457</v>
      </c>
      <c r="E7" s="24">
        <v>1510</v>
      </c>
    </row>
    <row r="8" spans="1:5" ht="14" thickBot="1">
      <c r="A8" s="2">
        <v>40185</v>
      </c>
      <c r="B8" s="3">
        <v>35</v>
      </c>
      <c r="C8" s="6">
        <v>40165</v>
      </c>
      <c r="D8" s="5" t="s">
        <v>2459</v>
      </c>
      <c r="E8" s="24">
        <v>10018.799999999999</v>
      </c>
    </row>
    <row r="9" spans="1:5" ht="14" thickBot="1">
      <c r="A9" s="2">
        <v>40185</v>
      </c>
      <c r="B9" s="3">
        <v>1321006</v>
      </c>
      <c r="C9" s="6">
        <v>40146</v>
      </c>
      <c r="D9" s="5" t="s">
        <v>2215</v>
      </c>
      <c r="E9" s="24">
        <v>3050</v>
      </c>
    </row>
    <row r="10" spans="1:5" ht="14" thickBot="1">
      <c r="A10" s="2">
        <v>40185</v>
      </c>
      <c r="B10" s="3">
        <v>221</v>
      </c>
      <c r="C10" s="6">
        <v>40130</v>
      </c>
      <c r="D10" s="5" t="s">
        <v>2340</v>
      </c>
      <c r="E10" s="24">
        <v>8235</v>
      </c>
    </row>
    <row r="11" spans="1:5" ht="14" thickBot="1">
      <c r="A11" s="2">
        <v>40185</v>
      </c>
      <c r="B11" s="3">
        <v>90</v>
      </c>
      <c r="C11" s="6">
        <v>40145</v>
      </c>
      <c r="D11" s="5" t="s">
        <v>2214</v>
      </c>
      <c r="E11" s="24">
        <v>85.4</v>
      </c>
    </row>
    <row r="12" spans="1:5" ht="14" thickBot="1">
      <c r="A12" s="2">
        <v>40185</v>
      </c>
      <c r="B12" s="3">
        <v>91</v>
      </c>
      <c r="C12" s="6">
        <v>40145</v>
      </c>
      <c r="D12" s="5" t="s">
        <v>2214</v>
      </c>
      <c r="E12" s="24">
        <v>305</v>
      </c>
    </row>
    <row r="13" spans="1:5" ht="14" thickBot="1">
      <c r="A13" s="2">
        <v>40185</v>
      </c>
      <c r="B13" s="3">
        <v>25</v>
      </c>
      <c r="C13" s="6">
        <v>40164</v>
      </c>
      <c r="D13" s="5" t="s">
        <v>2332</v>
      </c>
      <c r="E13" s="24">
        <v>69949.440000000002</v>
      </c>
    </row>
    <row r="14" spans="1:5" ht="14" thickBot="1">
      <c r="A14" s="2">
        <v>40185</v>
      </c>
      <c r="B14" s="3">
        <v>91</v>
      </c>
      <c r="C14" s="6">
        <v>39895</v>
      </c>
      <c r="D14" s="5" t="s">
        <v>2346</v>
      </c>
      <c r="E14" s="24">
        <v>700</v>
      </c>
    </row>
    <row r="15" spans="1:5" ht="14" thickBot="1">
      <c r="A15" s="2">
        <v>40187</v>
      </c>
      <c r="B15" s="3">
        <v>19</v>
      </c>
      <c r="C15" s="6">
        <v>40175</v>
      </c>
      <c r="D15" s="5" t="s">
        <v>2005</v>
      </c>
      <c r="E15" s="24">
        <v>13874</v>
      </c>
    </row>
    <row r="16" spans="1:5" ht="14" thickBot="1">
      <c r="A16" s="2">
        <v>40187</v>
      </c>
      <c r="B16" s="3">
        <v>472</v>
      </c>
      <c r="C16" s="6">
        <v>40144</v>
      </c>
      <c r="D16" s="5" t="s">
        <v>2230</v>
      </c>
      <c r="E16" s="24">
        <v>139.08000000000001</v>
      </c>
    </row>
    <row r="17" spans="1:5" ht="14" thickBot="1">
      <c r="A17" s="2">
        <v>40187</v>
      </c>
      <c r="B17" s="3">
        <v>2</v>
      </c>
      <c r="C17" s="6">
        <v>40186</v>
      </c>
      <c r="D17" s="5" t="s">
        <v>2344</v>
      </c>
      <c r="E17" s="24">
        <v>7193.85</v>
      </c>
    </row>
    <row r="18" spans="1:5" ht="14" thickBot="1">
      <c r="A18" s="2">
        <v>40187</v>
      </c>
      <c r="B18" s="3">
        <v>2</v>
      </c>
      <c r="C18" s="6">
        <v>40146</v>
      </c>
      <c r="D18" s="5" t="s">
        <v>2337</v>
      </c>
      <c r="E18" s="24">
        <v>14560</v>
      </c>
    </row>
    <row r="19" spans="1:5" ht="14" thickBot="1">
      <c r="A19" s="2">
        <v>40187</v>
      </c>
      <c r="B19" s="3">
        <v>76</v>
      </c>
      <c r="C19" s="6">
        <v>40146</v>
      </c>
      <c r="D19" s="5" t="s">
        <v>2117</v>
      </c>
      <c r="E19" s="24">
        <v>8540</v>
      </c>
    </row>
    <row r="20" spans="1:5" ht="14" thickBot="1">
      <c r="A20" s="2">
        <v>40187</v>
      </c>
      <c r="B20" s="3">
        <v>180</v>
      </c>
      <c r="C20" s="6">
        <v>40146</v>
      </c>
      <c r="D20" s="5" t="s">
        <v>2479</v>
      </c>
      <c r="E20" s="24">
        <v>3840</v>
      </c>
    </row>
    <row r="21" spans="1:5" ht="14" thickBot="1">
      <c r="A21" s="2">
        <v>40187</v>
      </c>
      <c r="B21" s="3">
        <v>762</v>
      </c>
      <c r="C21" s="6">
        <v>40110</v>
      </c>
      <c r="D21" s="5" t="s">
        <v>1621</v>
      </c>
      <c r="E21" s="24">
        <v>1650</v>
      </c>
    </row>
    <row r="22" spans="1:5" ht="14" thickBot="1">
      <c r="A22" s="2">
        <v>40187</v>
      </c>
      <c r="B22" s="3">
        <v>120</v>
      </c>
      <c r="C22" s="6">
        <v>40130</v>
      </c>
      <c r="D22" s="5" t="s">
        <v>1622</v>
      </c>
      <c r="E22" s="24">
        <v>23180</v>
      </c>
    </row>
    <row r="23" spans="1:5" ht="14" thickBot="1">
      <c r="A23" s="2">
        <v>40187</v>
      </c>
      <c r="B23" s="3">
        <v>135</v>
      </c>
      <c r="C23" s="6">
        <v>40109</v>
      </c>
      <c r="D23" s="5" t="s">
        <v>2021</v>
      </c>
      <c r="E23" s="24">
        <v>9150</v>
      </c>
    </row>
    <row r="24" spans="1:5" ht="14" thickBot="1">
      <c r="A24" s="2">
        <v>40187</v>
      </c>
      <c r="B24" s="3">
        <v>446</v>
      </c>
      <c r="C24" s="6">
        <v>40138</v>
      </c>
      <c r="D24" s="5" t="s">
        <v>2023</v>
      </c>
      <c r="E24" s="24">
        <v>280</v>
      </c>
    </row>
    <row r="25" spans="1:5" ht="14" thickBot="1">
      <c r="A25" s="2">
        <v>40187</v>
      </c>
      <c r="B25" s="3">
        <v>25</v>
      </c>
      <c r="C25" s="6">
        <v>40110</v>
      </c>
      <c r="D25" s="5" t="s">
        <v>2138</v>
      </c>
      <c r="E25" s="24">
        <v>10980</v>
      </c>
    </row>
    <row r="26" spans="1:5" ht="14" thickBot="1">
      <c r="A26" s="2">
        <v>40193</v>
      </c>
      <c r="B26" s="3">
        <v>427</v>
      </c>
      <c r="C26" s="6">
        <v>40085</v>
      </c>
      <c r="D26" s="5" t="s">
        <v>2257</v>
      </c>
      <c r="E26" s="24">
        <v>832.48</v>
      </c>
    </row>
    <row r="27" spans="1:5" ht="14" thickBot="1">
      <c r="A27" s="2">
        <v>40193</v>
      </c>
      <c r="B27" s="3">
        <v>466</v>
      </c>
      <c r="C27" s="6">
        <v>40116</v>
      </c>
      <c r="D27" s="5" t="s">
        <v>2258</v>
      </c>
      <c r="E27" s="24">
        <v>207.4</v>
      </c>
    </row>
    <row r="28" spans="1:5" ht="14" thickBot="1">
      <c r="A28" s="2">
        <v>40194</v>
      </c>
      <c r="B28" s="3">
        <v>658</v>
      </c>
      <c r="C28" s="6">
        <v>40024</v>
      </c>
      <c r="D28" s="5" t="s">
        <v>1801</v>
      </c>
      <c r="E28" s="24">
        <v>126.8</v>
      </c>
    </row>
    <row r="29" spans="1:5" ht="14" thickBot="1">
      <c r="A29" s="2">
        <v>40194</v>
      </c>
      <c r="B29" s="3">
        <v>728</v>
      </c>
      <c r="C29" s="6">
        <v>40061</v>
      </c>
      <c r="D29" s="5" t="s">
        <v>2395</v>
      </c>
      <c r="E29" s="24">
        <v>48.4</v>
      </c>
    </row>
    <row r="30" spans="1:5" ht="14" thickBot="1">
      <c r="A30" s="2">
        <v>40194</v>
      </c>
      <c r="B30" s="3">
        <v>775</v>
      </c>
      <c r="C30" s="6">
        <v>40085</v>
      </c>
      <c r="D30" s="5" t="s">
        <v>2395</v>
      </c>
      <c r="E30" s="24">
        <v>344.45</v>
      </c>
    </row>
    <row r="31" spans="1:5" ht="14" thickBot="1">
      <c r="A31" s="2">
        <v>40194</v>
      </c>
      <c r="B31" s="3">
        <v>901</v>
      </c>
      <c r="C31" s="6">
        <v>40116</v>
      </c>
      <c r="D31" s="5" t="s">
        <v>2395</v>
      </c>
      <c r="E31" s="24">
        <v>561.20000000000005</v>
      </c>
    </row>
    <row r="32" spans="1:5" ht="14" thickBot="1">
      <c r="A32" s="2">
        <v>40198</v>
      </c>
      <c r="B32" s="3">
        <v>411</v>
      </c>
      <c r="C32" s="6">
        <v>40159</v>
      </c>
      <c r="D32" s="5" t="s">
        <v>1794</v>
      </c>
      <c r="E32" s="24">
        <v>53471</v>
      </c>
    </row>
    <row r="33" spans="1:5" ht="14" thickBot="1">
      <c r="A33" s="2">
        <v>40198</v>
      </c>
      <c r="B33" s="3">
        <v>142</v>
      </c>
      <c r="C33" s="6">
        <v>40156</v>
      </c>
      <c r="D33" s="5" t="s">
        <v>1796</v>
      </c>
      <c r="E33" s="24">
        <v>1927.6</v>
      </c>
    </row>
    <row r="34" spans="1:5" ht="14" thickBot="1">
      <c r="A34" s="2">
        <v>40198</v>
      </c>
      <c r="B34" s="3">
        <v>1</v>
      </c>
      <c r="C34" s="6">
        <v>40181</v>
      </c>
      <c r="D34" s="5" t="s">
        <v>1917</v>
      </c>
      <c r="E34" s="24">
        <v>2404.8000000000002</v>
      </c>
    </row>
    <row r="35" spans="1:5" ht="14" thickBot="1">
      <c r="A35" s="2">
        <v>40198</v>
      </c>
      <c r="B35" s="3">
        <v>984</v>
      </c>
      <c r="C35" s="6">
        <v>40510</v>
      </c>
      <c r="D35" s="5" t="s">
        <v>1925</v>
      </c>
      <c r="E35" s="24">
        <v>1473.14</v>
      </c>
    </row>
    <row r="36" spans="1:5" ht="14" thickBot="1">
      <c r="A36" s="2">
        <v>40198</v>
      </c>
      <c r="B36" s="3">
        <v>314</v>
      </c>
      <c r="C36" s="6">
        <v>40111</v>
      </c>
      <c r="D36" s="5" t="s">
        <v>1696</v>
      </c>
      <c r="E36" s="24">
        <v>2816</v>
      </c>
    </row>
    <row r="37" spans="1:5" ht="14" thickBot="1">
      <c r="A37" s="2">
        <v>40198</v>
      </c>
      <c r="B37" s="3">
        <v>1</v>
      </c>
      <c r="C37" s="6">
        <v>40198</v>
      </c>
      <c r="D37" s="5" t="s">
        <v>1828</v>
      </c>
      <c r="E37" s="24">
        <v>80</v>
      </c>
    </row>
    <row r="38" spans="1:5" ht="14" thickBot="1">
      <c r="A38" s="2">
        <v>40198</v>
      </c>
      <c r="B38" s="3">
        <v>1</v>
      </c>
      <c r="C38" s="6">
        <v>40198</v>
      </c>
      <c r="D38" s="5" t="s">
        <v>1767</v>
      </c>
      <c r="E38" s="24">
        <v>80</v>
      </c>
    </row>
    <row r="39" spans="1:5" ht="14" thickBot="1">
      <c r="A39" s="2">
        <v>40198</v>
      </c>
      <c r="B39" s="3">
        <v>1</v>
      </c>
      <c r="C39" s="6">
        <v>40177</v>
      </c>
      <c r="D39" s="5" t="s">
        <v>2003</v>
      </c>
      <c r="E39" s="24">
        <v>800</v>
      </c>
    </row>
    <row r="40" spans="1:5" ht="14" thickBot="1">
      <c r="A40" s="2">
        <v>40198</v>
      </c>
      <c r="B40" s="3">
        <v>3098</v>
      </c>
      <c r="C40" s="6">
        <v>40150</v>
      </c>
      <c r="D40" s="5" t="s">
        <v>2004</v>
      </c>
      <c r="E40" s="24">
        <v>614.88</v>
      </c>
    </row>
    <row r="41" spans="1:5" ht="14" thickBot="1">
      <c r="A41" s="2">
        <v>40198</v>
      </c>
      <c r="B41" s="3">
        <v>195</v>
      </c>
      <c r="C41" s="6">
        <v>40193</v>
      </c>
      <c r="D41" s="5" t="s">
        <v>2006</v>
      </c>
      <c r="E41" s="24">
        <v>728</v>
      </c>
    </row>
    <row r="42" spans="1:5" ht="14" thickBot="1">
      <c r="A42" s="2">
        <v>40198</v>
      </c>
      <c r="B42" s="3">
        <v>1834</v>
      </c>
      <c r="C42" s="6">
        <v>40136</v>
      </c>
      <c r="D42" s="5" t="s">
        <v>2007</v>
      </c>
      <c r="E42" s="24">
        <v>5214.5200000000004</v>
      </c>
    </row>
    <row r="43" spans="1:5" ht="14" thickBot="1">
      <c r="A43" s="2">
        <v>40198</v>
      </c>
      <c r="B43" s="3">
        <v>249</v>
      </c>
      <c r="C43" s="6">
        <v>40158</v>
      </c>
      <c r="D43" s="5" t="s">
        <v>1889</v>
      </c>
      <c r="E43" s="24">
        <v>7376.9</v>
      </c>
    </row>
    <row r="44" spans="1:5" ht="14" thickBot="1">
      <c r="A44" s="2">
        <v>40201</v>
      </c>
      <c r="B44" s="3">
        <v>14</v>
      </c>
      <c r="C44" s="6">
        <v>40115</v>
      </c>
      <c r="D44" s="5" t="s">
        <v>2140</v>
      </c>
      <c r="E44" s="24">
        <v>1439.59</v>
      </c>
    </row>
    <row r="45" spans="1:5" ht="14" thickBot="1">
      <c r="A45" s="2">
        <v>40201</v>
      </c>
      <c r="B45" s="3">
        <v>189</v>
      </c>
      <c r="C45" s="6">
        <v>40116</v>
      </c>
      <c r="D45" s="5" t="s">
        <v>1326</v>
      </c>
      <c r="E45" s="25">
        <v>23.9</v>
      </c>
    </row>
    <row r="46" spans="1:5" ht="14" thickBot="1">
      <c r="A46" s="2">
        <v>40201</v>
      </c>
      <c r="B46" s="3">
        <v>684</v>
      </c>
      <c r="C46" s="6">
        <v>40116</v>
      </c>
      <c r="D46" s="5" t="s">
        <v>1326</v>
      </c>
      <c r="E46" s="26">
        <v>180.06</v>
      </c>
    </row>
    <row r="47" spans="1:5" ht="14" thickBot="1">
      <c r="A47" s="2">
        <v>40201</v>
      </c>
      <c r="B47" s="3">
        <v>90</v>
      </c>
      <c r="C47" s="6">
        <v>40120</v>
      </c>
      <c r="D47" s="5" t="s">
        <v>1177</v>
      </c>
      <c r="E47" s="24">
        <v>6100</v>
      </c>
    </row>
    <row r="48" spans="1:5" ht="14" thickBot="1">
      <c r="A48" s="2">
        <v>40201</v>
      </c>
      <c r="B48" s="3">
        <v>8013208494</v>
      </c>
      <c r="C48" s="6">
        <v>40131</v>
      </c>
      <c r="D48" s="5" t="s">
        <v>1193</v>
      </c>
      <c r="E48" s="24">
        <v>63.8</v>
      </c>
    </row>
    <row r="49" spans="1:5" ht="14" thickBot="1">
      <c r="A49" s="2">
        <v>40201</v>
      </c>
      <c r="B49" s="3">
        <v>2229</v>
      </c>
      <c r="C49" s="6">
        <v>40137</v>
      </c>
      <c r="D49" s="5" t="s">
        <v>1983</v>
      </c>
      <c r="E49" s="24">
        <v>222.5</v>
      </c>
    </row>
    <row r="50" spans="1:5" ht="14" thickBot="1">
      <c r="A50" s="2">
        <v>40201</v>
      </c>
      <c r="B50" s="3">
        <v>2230</v>
      </c>
      <c r="C50" s="6">
        <v>40137</v>
      </c>
      <c r="D50" s="5" t="s">
        <v>1853</v>
      </c>
      <c r="E50" s="24">
        <v>222.5</v>
      </c>
    </row>
    <row r="51" spans="1:5" ht="14" thickBot="1">
      <c r="A51" s="2">
        <v>40201</v>
      </c>
      <c r="B51" s="3">
        <v>613</v>
      </c>
      <c r="C51" s="6">
        <v>40160</v>
      </c>
      <c r="D51" s="5" t="s">
        <v>2193</v>
      </c>
      <c r="E51" s="24">
        <v>2038</v>
      </c>
    </row>
    <row r="52" spans="1:5" ht="14" thickBot="1">
      <c r="A52" s="2">
        <v>40201</v>
      </c>
      <c r="B52" s="3">
        <v>359</v>
      </c>
      <c r="C52" s="6">
        <v>40146</v>
      </c>
      <c r="D52" s="5" t="s">
        <v>2194</v>
      </c>
      <c r="E52" s="24">
        <v>1464</v>
      </c>
    </row>
    <row r="53" spans="1:5" ht="14" thickBot="1">
      <c r="A53" s="2">
        <v>40208</v>
      </c>
      <c r="B53" s="3">
        <v>304</v>
      </c>
      <c r="C53" s="6">
        <v>40097</v>
      </c>
      <c r="D53" s="5" t="s">
        <v>2674</v>
      </c>
      <c r="E53" s="24">
        <v>620</v>
      </c>
    </row>
    <row r="54" spans="1:5" ht="14" thickBot="1">
      <c r="A54" s="2">
        <v>40208</v>
      </c>
      <c r="B54" s="3">
        <v>321</v>
      </c>
      <c r="C54" s="6">
        <v>40097</v>
      </c>
      <c r="D54" s="5" t="s">
        <v>2674</v>
      </c>
      <c r="E54" s="24">
        <v>804</v>
      </c>
    </row>
    <row r="55" spans="1:5" ht="14" thickBot="1">
      <c r="A55" s="2">
        <v>40208</v>
      </c>
      <c r="B55" s="3">
        <v>335</v>
      </c>
      <c r="C55" s="6">
        <v>40106</v>
      </c>
      <c r="D55" s="5" t="s">
        <v>2674</v>
      </c>
      <c r="E55" s="24">
        <v>55</v>
      </c>
    </row>
    <row r="56" spans="1:5" ht="14" thickBot="1">
      <c r="A56" s="2">
        <v>40208</v>
      </c>
      <c r="B56" s="3">
        <v>801</v>
      </c>
      <c r="C56" s="6">
        <v>40122</v>
      </c>
      <c r="D56" s="5" t="s">
        <v>2674</v>
      </c>
      <c r="E56" s="24">
        <v>6.1</v>
      </c>
    </row>
    <row r="57" spans="1:5" ht="14" thickBot="1">
      <c r="A57" s="2">
        <v>40208</v>
      </c>
      <c r="B57" s="3">
        <v>861</v>
      </c>
      <c r="C57" s="6">
        <v>40146</v>
      </c>
      <c r="D57" s="5" t="s">
        <v>2674</v>
      </c>
      <c r="E57" s="24">
        <v>29.28</v>
      </c>
    </row>
    <row r="58" spans="1:5" ht="14" thickBot="1">
      <c r="A58" s="2">
        <v>40208</v>
      </c>
      <c r="B58" s="3">
        <v>860</v>
      </c>
      <c r="C58" s="6">
        <v>40177</v>
      </c>
      <c r="D58" s="5" t="s">
        <v>2674</v>
      </c>
      <c r="E58" s="24">
        <v>19.52</v>
      </c>
    </row>
    <row r="59" spans="1:5" ht="14" thickBot="1">
      <c r="A59" s="2">
        <v>40208</v>
      </c>
      <c r="B59" s="3">
        <v>530</v>
      </c>
      <c r="C59" s="6">
        <v>40177</v>
      </c>
      <c r="D59" s="5" t="s">
        <v>2674</v>
      </c>
      <c r="E59" s="24">
        <v>163.30000000000001</v>
      </c>
    </row>
    <row r="60" spans="1:5" ht="14" thickBot="1">
      <c r="A60" s="2">
        <v>40208</v>
      </c>
      <c r="B60" s="3">
        <v>531</v>
      </c>
      <c r="C60" s="6">
        <v>40177</v>
      </c>
      <c r="D60" s="5" t="s">
        <v>2674</v>
      </c>
      <c r="E60" s="24">
        <v>646.32000000000005</v>
      </c>
    </row>
    <row r="61" spans="1:5" ht="14" thickBot="1">
      <c r="A61" s="2">
        <v>40208</v>
      </c>
      <c r="B61" s="3">
        <v>491</v>
      </c>
      <c r="C61" s="6">
        <v>40177</v>
      </c>
      <c r="D61" s="5" t="s">
        <v>2674</v>
      </c>
      <c r="E61" s="24">
        <v>77</v>
      </c>
    </row>
    <row r="62" spans="1:5" ht="14" thickBot="1">
      <c r="A62" s="2">
        <v>40208</v>
      </c>
      <c r="B62" s="3">
        <v>201302692</v>
      </c>
      <c r="C62" s="6">
        <v>40163</v>
      </c>
      <c r="D62" s="5" t="s">
        <v>2203</v>
      </c>
      <c r="E62" s="24">
        <v>1220</v>
      </c>
    </row>
    <row r="63" spans="1:5" ht="14" thickBot="1">
      <c r="A63" s="2">
        <v>40208</v>
      </c>
      <c r="B63" s="3">
        <v>8</v>
      </c>
      <c r="C63" s="6">
        <v>40173</v>
      </c>
      <c r="D63" s="5" t="s">
        <v>1859</v>
      </c>
      <c r="E63" s="24">
        <v>900</v>
      </c>
    </row>
    <row r="64" spans="1:5" ht="14" thickBot="1">
      <c r="A64" s="2">
        <v>40208</v>
      </c>
      <c r="B64" s="3">
        <v>4</v>
      </c>
      <c r="C64" s="6">
        <v>40164</v>
      </c>
      <c r="D64" s="5" t="s">
        <v>2042</v>
      </c>
      <c r="E64" s="24">
        <v>6000</v>
      </c>
    </row>
    <row r="65" spans="1:5" ht="14" thickBot="1">
      <c r="A65" s="2">
        <v>40208</v>
      </c>
      <c r="B65" s="3">
        <v>2013071485</v>
      </c>
      <c r="C65" s="6">
        <v>40170</v>
      </c>
      <c r="D65" s="5" t="s">
        <v>2400</v>
      </c>
      <c r="E65" s="24">
        <v>259.25</v>
      </c>
    </row>
    <row r="66" spans="1:5" ht="14" thickBot="1">
      <c r="A66" s="2">
        <v>40208</v>
      </c>
      <c r="B66" s="3">
        <v>230</v>
      </c>
      <c r="C66" s="6">
        <v>40176</v>
      </c>
      <c r="D66" s="5" t="s">
        <v>2167</v>
      </c>
      <c r="E66" s="24">
        <v>3050</v>
      </c>
    </row>
    <row r="67" spans="1:5" ht="14" thickBot="1">
      <c r="A67" s="2">
        <v>40208</v>
      </c>
      <c r="B67" s="3">
        <v>3687028</v>
      </c>
      <c r="C67" s="6">
        <v>40142</v>
      </c>
      <c r="D67" s="5" t="s">
        <v>2288</v>
      </c>
      <c r="E67" s="24">
        <v>1123.9100000000001</v>
      </c>
    </row>
    <row r="68" spans="1:5" ht="14" thickBot="1">
      <c r="A68" s="2">
        <v>40208</v>
      </c>
      <c r="B68" s="3">
        <v>76380</v>
      </c>
      <c r="C68" s="6">
        <v>40102</v>
      </c>
      <c r="D68" s="5" t="s">
        <v>2289</v>
      </c>
      <c r="E68" s="24">
        <v>1595.15</v>
      </c>
    </row>
    <row r="69" spans="1:5" ht="14" thickBot="1">
      <c r="A69" s="2">
        <v>40208</v>
      </c>
      <c r="B69" s="3">
        <v>76381</v>
      </c>
      <c r="C69" s="6">
        <v>40102</v>
      </c>
      <c r="D69" s="5" t="s">
        <v>2289</v>
      </c>
      <c r="E69" s="24">
        <v>1595.15</v>
      </c>
    </row>
    <row r="70" spans="1:5" ht="14" thickBot="1">
      <c r="A70" s="2">
        <v>40208</v>
      </c>
      <c r="B70" s="3">
        <v>2</v>
      </c>
      <c r="C70" s="6">
        <v>40186</v>
      </c>
      <c r="D70" s="5" t="s">
        <v>2069</v>
      </c>
      <c r="E70" s="24">
        <v>5138.46</v>
      </c>
    </row>
    <row r="71" spans="1:5" ht="14" thickBot="1">
      <c r="A71" s="2">
        <v>40208</v>
      </c>
      <c r="B71" s="3">
        <v>12</v>
      </c>
      <c r="C71" s="6">
        <v>40177</v>
      </c>
      <c r="D71" s="5" t="s">
        <v>2541</v>
      </c>
      <c r="E71" s="24">
        <v>120.8</v>
      </c>
    </row>
    <row r="72" spans="1:5" ht="14" thickBot="1">
      <c r="A72" s="2">
        <v>40214</v>
      </c>
      <c r="B72" s="3" t="s">
        <v>2178</v>
      </c>
      <c r="C72" s="6">
        <v>40211</v>
      </c>
      <c r="D72" s="5" t="s">
        <v>2681</v>
      </c>
      <c r="E72" s="24">
        <v>5273.19</v>
      </c>
    </row>
    <row r="73" spans="1:5" ht="14" thickBot="1">
      <c r="A73" s="2">
        <v>40215</v>
      </c>
      <c r="B73" s="3">
        <v>1474175892</v>
      </c>
      <c r="C73" s="6">
        <v>40185</v>
      </c>
      <c r="D73" s="5" t="s">
        <v>1852</v>
      </c>
      <c r="E73" s="24">
        <v>1479.9</v>
      </c>
    </row>
    <row r="74" spans="1:5" ht="14" thickBot="1">
      <c r="A74" s="2">
        <v>40215</v>
      </c>
      <c r="B74" s="3">
        <v>1</v>
      </c>
      <c r="C74" s="6">
        <v>40208</v>
      </c>
      <c r="D74" s="5" t="s">
        <v>2547</v>
      </c>
      <c r="E74" s="24">
        <v>5978</v>
      </c>
    </row>
    <row r="75" spans="1:5" ht="14" thickBot="1">
      <c r="A75" s="2">
        <v>40215</v>
      </c>
      <c r="B75" s="3" t="s">
        <v>2421</v>
      </c>
      <c r="C75" s="6">
        <v>40433</v>
      </c>
      <c r="D75" s="5" t="s">
        <v>2180</v>
      </c>
      <c r="E75" s="24">
        <v>2522</v>
      </c>
    </row>
    <row r="76" spans="1:5" ht="14" thickBot="1">
      <c r="A76" s="2">
        <v>40215</v>
      </c>
      <c r="B76" s="3">
        <v>29</v>
      </c>
      <c r="C76" s="6">
        <v>40177</v>
      </c>
      <c r="D76" s="5" t="s">
        <v>2160</v>
      </c>
      <c r="E76" s="24">
        <v>10980</v>
      </c>
    </row>
    <row r="77" spans="1:5" ht="14" thickBot="1">
      <c r="A77" s="2">
        <v>40215</v>
      </c>
      <c r="B77" s="3">
        <v>1</v>
      </c>
      <c r="C77" s="6">
        <v>40184</v>
      </c>
      <c r="D77" s="5" t="s">
        <v>2292</v>
      </c>
      <c r="E77" s="24">
        <v>9150</v>
      </c>
    </row>
    <row r="78" spans="1:5" ht="14" thickBot="1">
      <c r="A78" s="2">
        <v>40215</v>
      </c>
      <c r="B78" s="3">
        <v>4691</v>
      </c>
      <c r="C78" s="6">
        <v>40159</v>
      </c>
      <c r="D78" s="5" t="s">
        <v>2545</v>
      </c>
      <c r="E78" s="24">
        <v>36.6</v>
      </c>
    </row>
    <row r="79" spans="1:5" ht="14" thickBot="1">
      <c r="A79" s="2">
        <v>40215</v>
      </c>
      <c r="B79" s="3">
        <v>14</v>
      </c>
      <c r="C79" s="6">
        <v>40186</v>
      </c>
      <c r="D79" s="5" t="s">
        <v>2297</v>
      </c>
      <c r="E79" s="24">
        <v>150</v>
      </c>
    </row>
    <row r="80" spans="1:5" ht="14" thickBot="1">
      <c r="A80" s="2">
        <v>40215</v>
      </c>
      <c r="B80" s="3">
        <v>2077</v>
      </c>
      <c r="C80" s="6">
        <v>40162</v>
      </c>
      <c r="D80" s="5" t="s">
        <v>2297</v>
      </c>
      <c r="E80" s="24">
        <v>300</v>
      </c>
    </row>
    <row r="81" spans="1:5" ht="14" thickBot="1">
      <c r="A81" s="2">
        <v>40215</v>
      </c>
      <c r="B81" s="3">
        <v>207</v>
      </c>
      <c r="C81" s="6">
        <v>40177</v>
      </c>
      <c r="D81" s="5" t="s">
        <v>2419</v>
      </c>
      <c r="E81" s="24">
        <v>2684</v>
      </c>
    </row>
    <row r="82" spans="1:5" ht="14" thickBot="1">
      <c r="A82" s="2">
        <v>40215</v>
      </c>
      <c r="B82" s="3">
        <v>3</v>
      </c>
      <c r="C82" s="6">
        <v>40195</v>
      </c>
      <c r="D82" s="5" t="s">
        <v>2305</v>
      </c>
      <c r="E82" s="24">
        <v>10370</v>
      </c>
    </row>
    <row r="83" spans="1:5" ht="14" thickBot="1">
      <c r="A83" s="2">
        <v>40215</v>
      </c>
      <c r="B83" s="3">
        <v>233</v>
      </c>
      <c r="C83" s="6">
        <v>40157</v>
      </c>
      <c r="D83" s="5" t="s">
        <v>1761</v>
      </c>
      <c r="E83" s="24">
        <v>8244.76</v>
      </c>
    </row>
    <row r="84" spans="1:5" ht="14" thickBot="1">
      <c r="A84" s="2">
        <v>40215</v>
      </c>
      <c r="B84" s="3">
        <v>1323446</v>
      </c>
      <c r="C84" s="6">
        <v>40177</v>
      </c>
      <c r="D84" s="5" t="s">
        <v>2215</v>
      </c>
      <c r="E84" s="24">
        <v>3050</v>
      </c>
    </row>
    <row r="85" spans="1:5" ht="14" thickBot="1">
      <c r="A85" s="2">
        <v>40215</v>
      </c>
      <c r="B85" s="3">
        <v>5397</v>
      </c>
      <c r="C85" s="6">
        <v>40161</v>
      </c>
      <c r="D85" s="5" t="s">
        <v>1961</v>
      </c>
      <c r="E85" s="24">
        <v>75</v>
      </c>
    </row>
    <row r="86" spans="1:5" ht="14" thickBot="1">
      <c r="A86" s="2">
        <v>40215</v>
      </c>
      <c r="B86" s="3">
        <v>5398</v>
      </c>
      <c r="C86" s="6">
        <v>40161</v>
      </c>
      <c r="D86" s="5" t="s">
        <v>1961</v>
      </c>
      <c r="E86" s="24">
        <v>75</v>
      </c>
    </row>
    <row r="87" spans="1:5" ht="14" thickBot="1">
      <c r="A87" s="2">
        <v>40215</v>
      </c>
      <c r="B87" s="3">
        <v>5399</v>
      </c>
      <c r="C87" s="6">
        <v>40161</v>
      </c>
      <c r="D87" s="5" t="s">
        <v>1961</v>
      </c>
      <c r="E87" s="24">
        <v>75</v>
      </c>
    </row>
    <row r="88" spans="1:5" ht="14" thickBot="1">
      <c r="A88" s="2">
        <v>40215</v>
      </c>
      <c r="B88" s="3">
        <v>3</v>
      </c>
      <c r="C88" s="6">
        <v>40185</v>
      </c>
      <c r="D88" s="5" t="s">
        <v>1962</v>
      </c>
      <c r="E88" s="24">
        <v>3902</v>
      </c>
    </row>
    <row r="89" spans="1:5" ht="14" thickBot="1">
      <c r="A89" s="2">
        <v>40215</v>
      </c>
      <c r="B89" s="3">
        <v>4</v>
      </c>
      <c r="C89" s="6">
        <v>40185</v>
      </c>
      <c r="D89" s="5" t="s">
        <v>1962</v>
      </c>
      <c r="E89" s="24">
        <v>1310</v>
      </c>
    </row>
    <row r="90" spans="1:5" ht="14" thickBot="1">
      <c r="A90" s="2">
        <v>40215</v>
      </c>
      <c r="B90" s="3">
        <v>5</v>
      </c>
      <c r="C90" s="6">
        <v>40185</v>
      </c>
      <c r="D90" s="5" t="s">
        <v>1962</v>
      </c>
      <c r="E90" s="24">
        <v>1310</v>
      </c>
    </row>
    <row r="91" spans="1:5" ht="14" thickBot="1">
      <c r="A91" s="2">
        <v>40215</v>
      </c>
      <c r="B91" s="3">
        <v>6</v>
      </c>
      <c r="C91" s="6">
        <v>40184</v>
      </c>
      <c r="D91" s="5" t="s">
        <v>1925</v>
      </c>
      <c r="E91" s="24">
        <v>147.94</v>
      </c>
    </row>
    <row r="92" spans="1:5" ht="14" thickBot="1">
      <c r="A92" s="2">
        <v>40215</v>
      </c>
      <c r="B92" s="3">
        <v>4</v>
      </c>
      <c r="C92" s="6">
        <v>40211</v>
      </c>
      <c r="D92" s="5" t="s">
        <v>1963</v>
      </c>
      <c r="E92" s="24">
        <v>6412.8</v>
      </c>
    </row>
    <row r="93" spans="1:5" ht="14" thickBot="1">
      <c r="A93" s="2">
        <v>40215</v>
      </c>
      <c r="B93" s="3">
        <v>1359</v>
      </c>
      <c r="C93" s="6">
        <v>40099</v>
      </c>
      <c r="D93" s="5" t="s">
        <v>2090</v>
      </c>
      <c r="E93" s="24">
        <v>176.9</v>
      </c>
    </row>
    <row r="94" spans="1:5" ht="14" thickBot="1">
      <c r="A94" s="2">
        <v>40218</v>
      </c>
      <c r="B94" s="3">
        <v>1</v>
      </c>
      <c r="C94" s="6">
        <v>40213</v>
      </c>
      <c r="D94" s="5" t="s">
        <v>2682</v>
      </c>
      <c r="E94" s="24">
        <v>150</v>
      </c>
    </row>
    <row r="95" spans="1:5" ht="14" thickBot="1">
      <c r="A95" s="2">
        <v>40218</v>
      </c>
      <c r="B95" s="3">
        <v>1</v>
      </c>
      <c r="C95" s="6">
        <v>40187</v>
      </c>
      <c r="D95" s="5" t="s">
        <v>2546</v>
      </c>
      <c r="E95" s="24">
        <v>300</v>
      </c>
    </row>
    <row r="96" spans="1:5" ht="14" thickBot="1">
      <c r="A96" s="2">
        <v>40222</v>
      </c>
      <c r="B96" s="3">
        <v>2</v>
      </c>
      <c r="C96" s="6">
        <v>40093</v>
      </c>
      <c r="D96" s="5" t="s">
        <v>1967</v>
      </c>
      <c r="E96" s="24">
        <v>350</v>
      </c>
    </row>
    <row r="97" spans="1:5" ht="14" thickBot="1">
      <c r="A97" s="2">
        <v>40222</v>
      </c>
      <c r="B97" s="3">
        <v>1</v>
      </c>
      <c r="C97" s="6">
        <v>40204</v>
      </c>
      <c r="D97" s="5" t="s">
        <v>2482</v>
      </c>
      <c r="E97" s="24">
        <v>20132</v>
      </c>
    </row>
    <row r="98" spans="1:5" ht="14" thickBot="1">
      <c r="A98" s="2">
        <v>40222</v>
      </c>
      <c r="B98" s="3">
        <v>2</v>
      </c>
      <c r="C98" s="6">
        <v>40205</v>
      </c>
      <c r="D98" s="5" t="s">
        <v>2610</v>
      </c>
      <c r="E98" s="24">
        <v>45264.81</v>
      </c>
    </row>
    <row r="99" spans="1:5" ht="14" thickBot="1">
      <c r="A99" s="2">
        <v>40222</v>
      </c>
      <c r="B99" s="3">
        <v>804</v>
      </c>
      <c r="C99" s="6">
        <v>40146</v>
      </c>
      <c r="D99" s="5" t="s">
        <v>1962</v>
      </c>
      <c r="E99" s="24">
        <v>63.86</v>
      </c>
    </row>
    <row r="100" spans="1:5" ht="14" thickBot="1">
      <c r="A100" s="2">
        <v>40222</v>
      </c>
      <c r="B100" s="3">
        <v>10</v>
      </c>
      <c r="C100" s="6">
        <v>40194</v>
      </c>
      <c r="D100" s="5" t="s">
        <v>2364</v>
      </c>
      <c r="E100" s="24">
        <v>940</v>
      </c>
    </row>
    <row r="101" spans="1:5" ht="14" thickBot="1">
      <c r="A101" s="2">
        <v>40222</v>
      </c>
      <c r="B101" s="3">
        <v>9</v>
      </c>
      <c r="C101" s="6">
        <v>40194</v>
      </c>
      <c r="D101" s="5" t="s">
        <v>2364</v>
      </c>
      <c r="E101" s="24">
        <v>875</v>
      </c>
    </row>
    <row r="102" spans="1:5" ht="14" thickBot="1">
      <c r="A102" s="2">
        <v>40222</v>
      </c>
      <c r="B102" s="3" t="s">
        <v>2611</v>
      </c>
      <c r="C102" s="6">
        <v>40146</v>
      </c>
      <c r="D102" s="5" t="s">
        <v>2364</v>
      </c>
      <c r="E102" s="24">
        <v>487.73</v>
      </c>
    </row>
    <row r="103" spans="1:5" ht="14" thickBot="1">
      <c r="A103" s="2">
        <v>40222</v>
      </c>
      <c r="B103" s="3">
        <v>1108</v>
      </c>
      <c r="C103" s="6">
        <v>40226</v>
      </c>
      <c r="D103" s="5" t="s">
        <v>2244</v>
      </c>
      <c r="E103" s="24">
        <v>162.52000000000001</v>
      </c>
    </row>
    <row r="104" spans="1:5" ht="14" thickBot="1">
      <c r="A104" s="2">
        <v>40222</v>
      </c>
      <c r="B104" s="3">
        <v>17</v>
      </c>
      <c r="C104" s="6">
        <v>40234</v>
      </c>
      <c r="D104" s="5" t="s">
        <v>2514</v>
      </c>
      <c r="E104" s="24">
        <v>183</v>
      </c>
    </row>
    <row r="105" spans="1:5" ht="14" thickBot="1">
      <c r="A105" s="2">
        <v>40222</v>
      </c>
      <c r="B105" s="3">
        <v>48</v>
      </c>
      <c r="C105" s="6">
        <v>40221</v>
      </c>
      <c r="D105" s="5" t="s">
        <v>2016</v>
      </c>
      <c r="E105" s="24">
        <v>900</v>
      </c>
    </row>
    <row r="106" spans="1:5" ht="14" thickBot="1">
      <c r="A106" s="2">
        <v>40229</v>
      </c>
      <c r="B106" s="3">
        <v>111</v>
      </c>
      <c r="C106" s="6">
        <v>40088</v>
      </c>
      <c r="D106" s="5" t="s">
        <v>1892</v>
      </c>
      <c r="E106" s="24">
        <v>610</v>
      </c>
    </row>
    <row r="107" spans="1:5" ht="14" thickBot="1">
      <c r="A107" s="2">
        <v>40232</v>
      </c>
      <c r="B107" s="3">
        <v>205264</v>
      </c>
      <c r="C107" s="6">
        <v>40236</v>
      </c>
      <c r="D107" s="5" t="s">
        <v>2237</v>
      </c>
      <c r="E107" s="24">
        <v>769.8</v>
      </c>
    </row>
    <row r="108" spans="1:5" ht="14" thickBot="1">
      <c r="A108" s="2">
        <v>40232</v>
      </c>
      <c r="B108" s="3">
        <v>2</v>
      </c>
      <c r="C108" s="6">
        <v>40165</v>
      </c>
      <c r="D108" s="5" t="s">
        <v>2128</v>
      </c>
      <c r="E108" s="24">
        <v>820</v>
      </c>
    </row>
    <row r="109" spans="1:5" ht="14" thickBot="1">
      <c r="A109" s="2">
        <v>40232</v>
      </c>
      <c r="B109" s="3">
        <v>8</v>
      </c>
      <c r="C109" s="6">
        <v>40178</v>
      </c>
      <c r="D109" s="5" t="s">
        <v>2129</v>
      </c>
      <c r="E109" s="24">
        <v>280.60000000000002</v>
      </c>
    </row>
    <row r="110" spans="1:5" ht="14" thickBot="1">
      <c r="A110" s="2">
        <v>40232</v>
      </c>
      <c r="B110" s="3">
        <v>223</v>
      </c>
      <c r="C110" s="6">
        <v>40124</v>
      </c>
      <c r="D110" s="5" t="s">
        <v>2129</v>
      </c>
      <c r="E110" s="24">
        <v>5272.1399999999994</v>
      </c>
    </row>
    <row r="111" spans="1:5" ht="14" thickBot="1">
      <c r="A111" s="2">
        <v>40232</v>
      </c>
      <c r="B111" s="3">
        <v>96</v>
      </c>
      <c r="C111" s="6">
        <v>40177</v>
      </c>
      <c r="D111" s="5" t="s">
        <v>2131</v>
      </c>
      <c r="E111" s="24">
        <v>10611.97</v>
      </c>
    </row>
    <row r="112" spans="1:5" ht="14" thickBot="1">
      <c r="A112" s="2">
        <v>40232</v>
      </c>
      <c r="B112" s="3">
        <v>75</v>
      </c>
      <c r="C112" s="6">
        <v>40197</v>
      </c>
      <c r="D112" s="5" t="s">
        <v>2020</v>
      </c>
      <c r="E112" s="24">
        <v>405.04</v>
      </c>
    </row>
    <row r="113" spans="1:5" ht="14" thickBot="1">
      <c r="A113" s="2">
        <v>40232</v>
      </c>
      <c r="B113" s="3">
        <v>76</v>
      </c>
      <c r="C113" s="6">
        <v>40197</v>
      </c>
      <c r="D113" s="5" t="s">
        <v>2020</v>
      </c>
      <c r="E113" s="24">
        <v>234.34</v>
      </c>
    </row>
    <row r="114" spans="1:5" ht="14" thickBot="1">
      <c r="A114" s="2">
        <v>40232</v>
      </c>
      <c r="B114" s="3">
        <v>1</v>
      </c>
      <c r="C114" s="6">
        <v>40186</v>
      </c>
      <c r="D114" s="5" t="s">
        <v>1627</v>
      </c>
      <c r="E114" s="24">
        <v>7561.97</v>
      </c>
    </row>
    <row r="115" spans="1:5" ht="14" thickBot="1">
      <c r="A115" s="2">
        <v>40232</v>
      </c>
      <c r="B115" s="3">
        <v>1</v>
      </c>
      <c r="C115" s="6">
        <v>40179</v>
      </c>
      <c r="D115" s="5" t="s">
        <v>1628</v>
      </c>
      <c r="E115" s="24">
        <v>9150</v>
      </c>
    </row>
    <row r="116" spans="1:5" ht="14" thickBot="1">
      <c r="A116" s="2">
        <v>40232</v>
      </c>
      <c r="B116" s="3">
        <v>112</v>
      </c>
      <c r="C116" s="6">
        <v>40164</v>
      </c>
      <c r="D116" s="5" t="s">
        <v>1620</v>
      </c>
      <c r="E116" s="24">
        <v>150000</v>
      </c>
    </row>
    <row r="117" spans="1:5" ht="14" thickBot="1">
      <c r="A117" s="2">
        <v>40232</v>
      </c>
      <c r="B117" s="3">
        <v>2043</v>
      </c>
      <c r="C117" s="6">
        <v>40177</v>
      </c>
      <c r="D117" s="5" t="s">
        <v>995</v>
      </c>
      <c r="E117" s="24">
        <v>1748.4</v>
      </c>
    </row>
    <row r="118" spans="1:5" ht="14" thickBot="1">
      <c r="A118" s="2">
        <v>40232</v>
      </c>
      <c r="B118" s="3">
        <v>1</v>
      </c>
      <c r="C118" s="6">
        <v>40232</v>
      </c>
      <c r="D118" s="5" t="s">
        <v>2141</v>
      </c>
      <c r="E118" s="24">
        <v>80</v>
      </c>
    </row>
    <row r="119" spans="1:5" ht="14" thickBot="1">
      <c r="A119" s="2">
        <v>40232</v>
      </c>
      <c r="B119" s="3">
        <v>1</v>
      </c>
      <c r="C119" s="6">
        <v>40232</v>
      </c>
      <c r="D119" s="5" t="s">
        <v>2035</v>
      </c>
      <c r="E119" s="24">
        <v>80</v>
      </c>
    </row>
    <row r="120" spans="1:5" ht="14" thickBot="1">
      <c r="A120" s="2">
        <v>40232</v>
      </c>
      <c r="B120" s="3">
        <v>1</v>
      </c>
      <c r="C120" s="6">
        <v>40232</v>
      </c>
      <c r="D120" s="5" t="s">
        <v>1795</v>
      </c>
      <c r="E120" s="24">
        <v>80</v>
      </c>
    </row>
    <row r="121" spans="1:5" ht="14" thickBot="1">
      <c r="A121" s="2">
        <v>40232</v>
      </c>
      <c r="B121" s="3">
        <v>5</v>
      </c>
      <c r="C121" s="6">
        <v>40184</v>
      </c>
      <c r="D121" s="5" t="s">
        <v>2143</v>
      </c>
      <c r="E121" s="24">
        <v>549</v>
      </c>
    </row>
    <row r="122" spans="1:5" ht="14" thickBot="1">
      <c r="A122" s="2">
        <v>40232</v>
      </c>
      <c r="B122" s="3">
        <v>3</v>
      </c>
      <c r="C122" s="6">
        <v>40198</v>
      </c>
      <c r="D122" s="5" t="s">
        <v>1802</v>
      </c>
      <c r="E122" s="24">
        <v>746.44</v>
      </c>
    </row>
    <row r="123" spans="1:5" ht="14" thickBot="1">
      <c r="A123" s="2">
        <v>40232</v>
      </c>
      <c r="B123" s="3">
        <v>6</v>
      </c>
      <c r="C123" s="6">
        <v>40200</v>
      </c>
      <c r="D123" s="5" t="s">
        <v>1927</v>
      </c>
      <c r="E123" s="24">
        <v>10980</v>
      </c>
    </row>
    <row r="124" spans="1:5" ht="14" thickBot="1">
      <c r="A124" s="2">
        <v>40232</v>
      </c>
      <c r="B124" s="3">
        <v>12</v>
      </c>
      <c r="C124" s="6">
        <v>40233</v>
      </c>
      <c r="D124" s="5" t="s">
        <v>1805</v>
      </c>
      <c r="E124" s="24">
        <v>6412.8</v>
      </c>
    </row>
    <row r="125" spans="1:5" ht="14" thickBot="1">
      <c r="A125" s="2">
        <v>40232</v>
      </c>
      <c r="B125" s="3">
        <v>35</v>
      </c>
      <c r="C125" s="6">
        <v>40080</v>
      </c>
      <c r="D125" s="5" t="s">
        <v>2152</v>
      </c>
      <c r="E125" s="24">
        <v>1800</v>
      </c>
    </row>
    <row r="126" spans="1:5" ht="14" thickBot="1">
      <c r="A126" s="2">
        <v>40232</v>
      </c>
      <c r="B126" s="3">
        <v>43</v>
      </c>
      <c r="C126" s="6">
        <v>40080</v>
      </c>
      <c r="D126" s="5" t="s">
        <v>2152</v>
      </c>
      <c r="E126" s="24">
        <v>1800</v>
      </c>
    </row>
    <row r="127" spans="1:5" ht="14" thickBot="1">
      <c r="A127" s="2">
        <v>40234</v>
      </c>
      <c r="B127" s="3">
        <v>48</v>
      </c>
      <c r="C127" s="6">
        <v>40080</v>
      </c>
      <c r="D127" s="5" t="s">
        <v>2152</v>
      </c>
      <c r="E127" s="24">
        <v>2000</v>
      </c>
    </row>
    <row r="128" spans="1:5" ht="14" thickBot="1">
      <c r="A128" s="2">
        <v>40234</v>
      </c>
      <c r="B128" s="3">
        <v>205264</v>
      </c>
      <c r="C128" s="6">
        <v>40236</v>
      </c>
      <c r="D128" s="5" t="s">
        <v>2237</v>
      </c>
      <c r="E128" s="24">
        <v>256.60000000000002</v>
      </c>
    </row>
    <row r="129" spans="1:5" ht="14" thickBot="1">
      <c r="A129" s="2">
        <v>40235</v>
      </c>
      <c r="B129" s="3">
        <v>10</v>
      </c>
      <c r="C129" s="6">
        <v>40187</v>
      </c>
      <c r="D129" s="5" t="s">
        <v>2515</v>
      </c>
      <c r="E129" s="24">
        <v>7557.9</v>
      </c>
    </row>
    <row r="130" spans="1:5" ht="14" thickBot="1">
      <c r="A130" s="2">
        <v>40235</v>
      </c>
      <c r="B130" s="3">
        <v>1</v>
      </c>
      <c r="C130" s="6">
        <v>40197</v>
      </c>
      <c r="D130" s="5" t="s">
        <v>2009</v>
      </c>
      <c r="E130" s="24">
        <v>10827.5</v>
      </c>
    </row>
    <row r="131" spans="1:5" ht="14" thickBot="1">
      <c r="A131" s="2">
        <v>40235</v>
      </c>
      <c r="B131" s="3">
        <v>1</v>
      </c>
      <c r="C131" s="6">
        <v>40235</v>
      </c>
      <c r="D131" s="5" t="s">
        <v>2010</v>
      </c>
      <c r="E131" s="24">
        <v>80</v>
      </c>
    </row>
    <row r="132" spans="1:5" ht="14" thickBot="1">
      <c r="A132" s="2">
        <v>40235</v>
      </c>
      <c r="B132" s="3">
        <v>1</v>
      </c>
      <c r="C132" s="6">
        <v>40235</v>
      </c>
      <c r="D132" s="5" t="s">
        <v>2011</v>
      </c>
      <c r="E132" s="24">
        <v>80</v>
      </c>
    </row>
    <row r="133" spans="1:5" ht="14" thickBot="1">
      <c r="A133" s="2">
        <v>40235</v>
      </c>
      <c r="B133" s="3">
        <v>1</v>
      </c>
      <c r="C133" s="6">
        <v>40235</v>
      </c>
      <c r="D133" s="5" t="s">
        <v>2888</v>
      </c>
      <c r="E133" s="24">
        <v>80</v>
      </c>
    </row>
    <row r="134" spans="1:5" ht="14" thickBot="1">
      <c r="A134" s="2">
        <v>40235</v>
      </c>
      <c r="B134" s="3">
        <v>6</v>
      </c>
      <c r="C134" s="6">
        <v>40204</v>
      </c>
      <c r="D134" s="5" t="s">
        <v>2606</v>
      </c>
      <c r="E134" s="24">
        <v>7320</v>
      </c>
    </row>
    <row r="135" spans="1:5" ht="14" thickBot="1">
      <c r="A135" s="2">
        <v>40235</v>
      </c>
      <c r="B135" s="3">
        <v>1</v>
      </c>
      <c r="C135" s="6">
        <v>40232</v>
      </c>
      <c r="D135" s="5" t="s">
        <v>2225</v>
      </c>
      <c r="E135" s="24">
        <v>750</v>
      </c>
    </row>
    <row r="136" spans="1:5" ht="14" thickBot="1">
      <c r="A136" s="2">
        <v>40235</v>
      </c>
      <c r="B136" s="3">
        <v>4</v>
      </c>
      <c r="C136" s="6">
        <v>40208</v>
      </c>
      <c r="D136" s="5" t="s">
        <v>2625</v>
      </c>
      <c r="E136" s="24">
        <v>1956</v>
      </c>
    </row>
    <row r="137" spans="1:5" ht="14" thickBot="1">
      <c r="A137" s="2">
        <v>40235</v>
      </c>
      <c r="B137" s="3">
        <v>15</v>
      </c>
      <c r="C137" s="6">
        <v>40198</v>
      </c>
      <c r="D137" s="5" t="s">
        <v>1962</v>
      </c>
      <c r="E137" s="24">
        <v>510</v>
      </c>
    </row>
    <row r="138" spans="1:5" ht="14" thickBot="1">
      <c r="A138" s="2">
        <v>40235</v>
      </c>
      <c r="B138" s="3">
        <v>18</v>
      </c>
      <c r="C138" s="6">
        <v>40206</v>
      </c>
      <c r="D138" s="5" t="s">
        <v>1962</v>
      </c>
      <c r="E138" s="24">
        <v>550</v>
      </c>
    </row>
    <row r="139" spans="1:5" ht="14" thickBot="1">
      <c r="A139" s="2">
        <v>40235</v>
      </c>
      <c r="B139" s="3">
        <v>18</v>
      </c>
      <c r="C139" s="6">
        <v>40208</v>
      </c>
      <c r="D139" s="5" t="s">
        <v>1962</v>
      </c>
      <c r="E139" s="24">
        <v>110</v>
      </c>
    </row>
    <row r="140" spans="1:5" ht="14" thickBot="1">
      <c r="A140" s="2">
        <v>40235</v>
      </c>
      <c r="B140" s="3">
        <v>19</v>
      </c>
      <c r="C140" s="6">
        <v>40208</v>
      </c>
      <c r="D140" s="5" t="s">
        <v>1962</v>
      </c>
      <c r="E140" s="24">
        <v>83.28</v>
      </c>
    </row>
    <row r="141" spans="1:5" ht="14" thickBot="1">
      <c r="A141" s="2">
        <v>40235</v>
      </c>
      <c r="B141" s="3">
        <v>20</v>
      </c>
      <c r="C141" s="6">
        <v>40208</v>
      </c>
      <c r="D141" s="5" t="s">
        <v>1962</v>
      </c>
      <c r="E141" s="24">
        <v>167.28</v>
      </c>
    </row>
    <row r="142" spans="1:5" ht="14" thickBot="1">
      <c r="A142" s="2">
        <v>40235</v>
      </c>
      <c r="B142" s="3" t="s">
        <v>2233</v>
      </c>
      <c r="C142" s="6">
        <v>40208</v>
      </c>
      <c r="D142" s="5" t="s">
        <v>1962</v>
      </c>
      <c r="E142" s="24">
        <v>478.31</v>
      </c>
    </row>
    <row r="143" spans="1:5" ht="14" thickBot="1">
      <c r="A143" s="2">
        <v>40235</v>
      </c>
      <c r="B143" s="3" t="s">
        <v>2231</v>
      </c>
      <c r="C143" s="6">
        <v>40208</v>
      </c>
      <c r="D143" s="5" t="s">
        <v>1962</v>
      </c>
      <c r="E143" s="24">
        <v>1986.21</v>
      </c>
    </row>
    <row r="144" spans="1:5" ht="14" thickBot="1">
      <c r="A144" s="2">
        <v>40235</v>
      </c>
      <c r="B144" s="3" t="s">
        <v>2232</v>
      </c>
      <c r="C144" s="6">
        <v>40208</v>
      </c>
      <c r="D144" s="5" t="s">
        <v>1962</v>
      </c>
      <c r="E144" s="24">
        <v>1943.12</v>
      </c>
    </row>
    <row r="145" spans="1:5" ht="14" thickBot="1">
      <c r="A145" s="2">
        <v>40235</v>
      </c>
      <c r="B145" s="3">
        <v>4</v>
      </c>
      <c r="C145" s="6">
        <v>40208</v>
      </c>
      <c r="D145" s="5" t="s">
        <v>2625</v>
      </c>
      <c r="E145" s="24">
        <v>10000</v>
      </c>
    </row>
    <row r="146" spans="1:5" ht="14" thickBot="1">
      <c r="A146" s="2">
        <v>40236</v>
      </c>
      <c r="B146" s="3">
        <v>525</v>
      </c>
      <c r="C146" s="6">
        <v>40001</v>
      </c>
      <c r="D146" s="5" t="s">
        <v>2360</v>
      </c>
      <c r="E146" s="24">
        <v>525</v>
      </c>
    </row>
    <row r="147" spans="1:5" ht="14" thickBot="1">
      <c r="A147" s="2">
        <v>40241</v>
      </c>
      <c r="B147" s="3" t="s">
        <v>2860</v>
      </c>
      <c r="C147" s="6">
        <v>40239</v>
      </c>
      <c r="D147" s="5" t="s">
        <v>2722</v>
      </c>
      <c r="E147" s="24">
        <v>500</v>
      </c>
    </row>
    <row r="148" spans="1:5" ht="14" thickBot="1">
      <c r="A148" s="2">
        <v>40241</v>
      </c>
      <c r="B148" s="3">
        <v>12443</v>
      </c>
      <c r="C148" s="6">
        <v>40247</v>
      </c>
      <c r="D148" s="5" t="s">
        <v>2407</v>
      </c>
      <c r="E148" s="24">
        <v>115</v>
      </c>
    </row>
    <row r="149" spans="1:5" ht="14" thickBot="1">
      <c r="A149" s="2">
        <v>40241</v>
      </c>
      <c r="B149" s="3">
        <v>43</v>
      </c>
      <c r="C149" s="6">
        <v>40256</v>
      </c>
      <c r="D149" s="5" t="s">
        <v>2396</v>
      </c>
      <c r="E149" s="24">
        <v>275</v>
      </c>
    </row>
    <row r="150" spans="1:5" ht="14" thickBot="1">
      <c r="A150" s="2">
        <v>40241</v>
      </c>
      <c r="B150" s="3">
        <v>28</v>
      </c>
      <c r="C150" s="6">
        <v>40239</v>
      </c>
      <c r="D150" s="5" t="s">
        <v>2161</v>
      </c>
      <c r="E150" s="24">
        <v>500</v>
      </c>
    </row>
    <row r="151" spans="1:5" ht="14" thickBot="1">
      <c r="A151" s="2">
        <v>40241</v>
      </c>
      <c r="B151" s="3" t="s">
        <v>1947</v>
      </c>
      <c r="C151" s="6">
        <v>40240</v>
      </c>
      <c r="D151" s="5" t="s">
        <v>1946</v>
      </c>
      <c r="E151" s="24">
        <v>800</v>
      </c>
    </row>
    <row r="152" spans="1:5" ht="14" thickBot="1">
      <c r="A152" s="2">
        <v>40241</v>
      </c>
      <c r="B152" s="3" t="s">
        <v>2070</v>
      </c>
      <c r="C152" s="6">
        <v>40240</v>
      </c>
      <c r="D152" s="5" t="s">
        <v>2403</v>
      </c>
      <c r="E152" s="24">
        <v>1000</v>
      </c>
    </row>
    <row r="153" spans="1:5" ht="14" thickBot="1">
      <c r="A153" s="2">
        <v>40242</v>
      </c>
      <c r="B153" s="3">
        <v>2</v>
      </c>
      <c r="C153" s="6">
        <v>40207</v>
      </c>
      <c r="D153" s="5" t="s">
        <v>1948</v>
      </c>
      <c r="E153" s="24">
        <v>1681.43</v>
      </c>
    </row>
    <row r="154" spans="1:5" ht="14" thickBot="1">
      <c r="A154" s="2">
        <v>40242</v>
      </c>
      <c r="B154" s="3">
        <v>803</v>
      </c>
      <c r="C154" s="6">
        <v>40146</v>
      </c>
      <c r="D154" s="5" t="s">
        <v>2176</v>
      </c>
      <c r="E154" s="24">
        <v>51.24</v>
      </c>
    </row>
    <row r="155" spans="1:5" ht="14" thickBot="1">
      <c r="A155" s="2">
        <v>40242</v>
      </c>
      <c r="B155" s="3">
        <v>805</v>
      </c>
      <c r="C155" s="6">
        <v>40146</v>
      </c>
      <c r="D155" s="5" t="s">
        <v>2176</v>
      </c>
      <c r="E155" s="24">
        <v>12.2</v>
      </c>
    </row>
    <row r="156" spans="1:5" ht="14" thickBot="1">
      <c r="A156" s="2">
        <v>40242</v>
      </c>
      <c r="B156" s="3">
        <v>34</v>
      </c>
      <c r="C156" s="6">
        <v>40220</v>
      </c>
      <c r="D156" s="5" t="s">
        <v>2176</v>
      </c>
      <c r="E156" s="24">
        <v>129.32</v>
      </c>
    </row>
    <row r="157" spans="1:5" ht="14" thickBot="1">
      <c r="A157" s="2">
        <v>40242</v>
      </c>
      <c r="B157" s="3" t="s">
        <v>2172</v>
      </c>
      <c r="C157" s="6">
        <v>40146</v>
      </c>
      <c r="D157" s="5" t="s">
        <v>2176</v>
      </c>
      <c r="E157" s="24">
        <v>487.73</v>
      </c>
    </row>
    <row r="158" spans="1:5" ht="14" thickBot="1">
      <c r="A158" s="2">
        <v>40243</v>
      </c>
      <c r="B158" s="3">
        <v>14100</v>
      </c>
      <c r="C158" s="6">
        <v>40242</v>
      </c>
      <c r="D158" s="5" t="s">
        <v>2064</v>
      </c>
      <c r="E158" s="24">
        <v>400</v>
      </c>
    </row>
    <row r="159" spans="1:5" ht="14" thickBot="1">
      <c r="A159" s="2">
        <v>40243</v>
      </c>
      <c r="B159" s="3">
        <v>2195</v>
      </c>
      <c r="C159" s="6">
        <v>40254</v>
      </c>
      <c r="D159" s="5" t="s">
        <v>2171</v>
      </c>
      <c r="E159" s="24">
        <v>228.09</v>
      </c>
    </row>
    <row r="160" spans="1:5" ht="14" thickBot="1">
      <c r="A160" s="2">
        <v>40246</v>
      </c>
      <c r="B160" s="3">
        <v>1474514544</v>
      </c>
      <c r="C160" s="6">
        <v>40216</v>
      </c>
      <c r="D160" s="5" t="s">
        <v>2300</v>
      </c>
      <c r="E160" s="24">
        <f>1424.77-1.5</f>
        <v>1423.27</v>
      </c>
    </row>
    <row r="161" spans="1:5" ht="14" thickBot="1">
      <c r="A161" s="2">
        <v>40250</v>
      </c>
      <c r="B161" s="3">
        <v>12</v>
      </c>
      <c r="C161" s="6">
        <v>40207</v>
      </c>
      <c r="D161" s="5" t="s">
        <v>2290</v>
      </c>
      <c r="E161" s="24">
        <v>54900</v>
      </c>
    </row>
    <row r="162" spans="1:5" ht="14" thickBot="1">
      <c r="A162" s="2">
        <v>40250</v>
      </c>
      <c r="B162" s="3">
        <v>1</v>
      </c>
      <c r="C162" s="6">
        <v>40236</v>
      </c>
      <c r="D162" s="5" t="s">
        <v>2301</v>
      </c>
      <c r="E162" s="24">
        <v>30665.06</v>
      </c>
    </row>
    <row r="163" spans="1:5" ht="14" thickBot="1">
      <c r="A163" s="2">
        <v>40250</v>
      </c>
      <c r="B163" s="3">
        <v>6</v>
      </c>
      <c r="C163" s="6">
        <v>40235</v>
      </c>
      <c r="D163" s="5" t="s">
        <v>2333</v>
      </c>
      <c r="E163" s="24">
        <v>2822.52</v>
      </c>
    </row>
    <row r="164" spans="1:5" ht="14" thickBot="1">
      <c r="A164" s="2">
        <v>40250</v>
      </c>
      <c r="B164" s="3">
        <v>42</v>
      </c>
      <c r="C164" s="6">
        <v>40218</v>
      </c>
      <c r="D164" s="5" t="s">
        <v>2099</v>
      </c>
      <c r="E164" s="24">
        <v>492.1</v>
      </c>
    </row>
    <row r="165" spans="1:5" ht="14" thickBot="1">
      <c r="A165" s="2">
        <v>40250</v>
      </c>
      <c r="B165" s="3">
        <v>44</v>
      </c>
      <c r="C165" s="6">
        <v>40219</v>
      </c>
      <c r="D165" s="5" t="s">
        <v>2099</v>
      </c>
      <c r="E165" s="24">
        <v>10332.18</v>
      </c>
    </row>
    <row r="166" spans="1:5" ht="14" thickBot="1">
      <c r="A166" s="2">
        <v>40250</v>
      </c>
      <c r="B166" s="3">
        <v>21</v>
      </c>
      <c r="C166" s="6">
        <v>39840</v>
      </c>
      <c r="D166" s="5" t="s">
        <v>1578</v>
      </c>
      <c r="E166" s="24">
        <v>6100</v>
      </c>
    </row>
    <row r="167" spans="1:5" ht="14" thickBot="1">
      <c r="A167" s="2">
        <v>40250</v>
      </c>
      <c r="B167" s="3">
        <v>25</v>
      </c>
      <c r="C167" s="6">
        <v>40212</v>
      </c>
      <c r="D167" s="5" t="s">
        <v>1578</v>
      </c>
      <c r="E167" s="24">
        <v>5120.7700000000004</v>
      </c>
    </row>
    <row r="168" spans="1:5" ht="14" thickBot="1">
      <c r="A168" s="2">
        <v>40250</v>
      </c>
      <c r="B168" s="3">
        <v>28</v>
      </c>
      <c r="C168" s="6">
        <v>40208</v>
      </c>
      <c r="D168" s="5" t="s">
        <v>1717</v>
      </c>
      <c r="E168" s="24">
        <v>1464</v>
      </c>
    </row>
    <row r="169" spans="1:5" ht="14" thickBot="1">
      <c r="A169" s="2">
        <v>40250</v>
      </c>
      <c r="B169" s="3">
        <v>82</v>
      </c>
      <c r="C169" s="6">
        <v>40208</v>
      </c>
      <c r="D169" s="5" t="s">
        <v>2451</v>
      </c>
      <c r="E169" s="24">
        <v>95.16</v>
      </c>
    </row>
    <row r="170" spans="1:5" ht="14" thickBot="1">
      <c r="A170" s="2">
        <v>40250</v>
      </c>
      <c r="B170" s="3">
        <v>191</v>
      </c>
      <c r="C170" s="6">
        <v>40215</v>
      </c>
      <c r="D170" s="5" t="s">
        <v>2461</v>
      </c>
      <c r="E170" s="24">
        <v>239.12</v>
      </c>
    </row>
    <row r="171" spans="1:5" ht="14" thickBot="1">
      <c r="A171" s="2">
        <v>40250</v>
      </c>
      <c r="B171" s="3">
        <v>417</v>
      </c>
      <c r="C171" s="6">
        <v>40214</v>
      </c>
      <c r="D171" s="5" t="s">
        <v>2335</v>
      </c>
      <c r="E171" s="24">
        <v>614.88</v>
      </c>
    </row>
    <row r="172" spans="1:5" ht="14" thickBot="1">
      <c r="A172" s="2">
        <v>40250</v>
      </c>
      <c r="B172" s="3">
        <v>92</v>
      </c>
      <c r="C172" s="6">
        <v>40208</v>
      </c>
      <c r="D172" s="5" t="s">
        <v>2345</v>
      </c>
      <c r="E172" s="24">
        <v>533.74</v>
      </c>
    </row>
    <row r="173" spans="1:5" ht="14" thickBot="1">
      <c r="A173" s="2">
        <v>40250</v>
      </c>
      <c r="B173" s="3">
        <v>201400259</v>
      </c>
      <c r="C173" s="6">
        <v>40220</v>
      </c>
      <c r="D173" s="5" t="s">
        <v>2600</v>
      </c>
      <c r="E173" s="24">
        <v>1830</v>
      </c>
    </row>
    <row r="174" spans="1:5" ht="14" thickBot="1">
      <c r="A174" s="2">
        <v>40250</v>
      </c>
      <c r="B174" s="3">
        <v>20</v>
      </c>
      <c r="C174" s="6">
        <v>40211</v>
      </c>
      <c r="D174" s="5" t="s">
        <v>2786</v>
      </c>
      <c r="E174" s="24">
        <v>2684</v>
      </c>
    </row>
    <row r="175" spans="1:5" ht="14" thickBot="1">
      <c r="A175" s="2">
        <v>40250</v>
      </c>
      <c r="B175" s="3">
        <v>146</v>
      </c>
      <c r="C175" s="6">
        <v>40208</v>
      </c>
      <c r="D175" s="5" t="s">
        <v>2673</v>
      </c>
      <c r="E175" s="24">
        <v>5246</v>
      </c>
    </row>
    <row r="176" spans="1:5" ht="14" thickBot="1">
      <c r="A176" s="2">
        <v>40250</v>
      </c>
      <c r="B176" s="3">
        <v>146</v>
      </c>
      <c r="C176" s="6">
        <v>40208</v>
      </c>
      <c r="D176" s="5" t="s">
        <v>2533</v>
      </c>
      <c r="E176" s="24">
        <v>75</v>
      </c>
    </row>
    <row r="177" spans="1:5" ht="14" thickBot="1">
      <c r="A177" s="2">
        <v>40250</v>
      </c>
      <c r="B177" s="3">
        <v>8714008893</v>
      </c>
      <c r="C177" s="6">
        <v>40215</v>
      </c>
      <c r="D177" s="5" t="s">
        <v>2338</v>
      </c>
      <c r="E177" s="24">
        <v>5.4</v>
      </c>
    </row>
    <row r="178" spans="1:5" ht="14" thickBot="1">
      <c r="A178" s="2">
        <v>40250</v>
      </c>
      <c r="B178" s="3">
        <v>10</v>
      </c>
      <c r="C178" s="6">
        <v>40200</v>
      </c>
      <c r="D178" s="5" t="s">
        <v>2234</v>
      </c>
      <c r="E178" s="24">
        <v>273.14999999999998</v>
      </c>
    </row>
    <row r="179" spans="1:5" ht="14" thickBot="1">
      <c r="A179" s="2">
        <v>40250</v>
      </c>
      <c r="B179" s="3">
        <v>260023</v>
      </c>
      <c r="C179" s="6">
        <v>40227</v>
      </c>
      <c r="D179" s="5" t="s">
        <v>2355</v>
      </c>
      <c r="E179" s="24">
        <v>1325.65</v>
      </c>
    </row>
    <row r="180" spans="1:5" ht="14" thickBot="1">
      <c r="A180" s="2">
        <v>40250</v>
      </c>
      <c r="B180" s="3">
        <v>203075</v>
      </c>
      <c r="C180" s="6">
        <v>40116</v>
      </c>
      <c r="D180" s="5" t="s">
        <v>2355</v>
      </c>
      <c r="E180" s="24">
        <v>2875.17</v>
      </c>
    </row>
    <row r="181" spans="1:5" ht="14" thickBot="1">
      <c r="A181" s="2">
        <v>40250</v>
      </c>
      <c r="B181" s="3">
        <v>203380</v>
      </c>
      <c r="C181" s="6">
        <v>40146</v>
      </c>
      <c r="D181" s="5" t="s">
        <v>2355</v>
      </c>
      <c r="E181" s="24">
        <v>3058.2</v>
      </c>
    </row>
    <row r="182" spans="1:5" ht="14" thickBot="1">
      <c r="A182" s="2">
        <v>40250</v>
      </c>
      <c r="B182" s="3">
        <v>2</v>
      </c>
      <c r="C182" s="6">
        <v>40250</v>
      </c>
      <c r="D182" s="5" t="s">
        <v>2472</v>
      </c>
      <c r="E182" s="24">
        <v>80</v>
      </c>
    </row>
    <row r="183" spans="1:5" ht="14" thickBot="1">
      <c r="A183" s="2">
        <v>40250</v>
      </c>
      <c r="B183" s="3">
        <v>1</v>
      </c>
      <c r="C183" s="6">
        <v>40250</v>
      </c>
      <c r="D183" s="5" t="s">
        <v>2223</v>
      </c>
      <c r="E183" s="24">
        <v>80</v>
      </c>
    </row>
    <row r="184" spans="1:5" ht="14" thickBot="1">
      <c r="A184" s="2">
        <v>40250</v>
      </c>
      <c r="B184" s="3">
        <v>1</v>
      </c>
      <c r="C184" s="6">
        <v>40250</v>
      </c>
      <c r="D184" s="5" t="s">
        <v>2229</v>
      </c>
      <c r="E184" s="24">
        <v>85</v>
      </c>
    </row>
    <row r="185" spans="1:5" ht="14" thickBot="1">
      <c r="A185" s="2">
        <v>40250</v>
      </c>
      <c r="B185" s="3" t="s">
        <v>2119</v>
      </c>
      <c r="C185" s="6">
        <v>40229</v>
      </c>
      <c r="D185" s="5" t="s">
        <v>2118</v>
      </c>
      <c r="E185" s="24">
        <v>5423.13</v>
      </c>
    </row>
    <row r="186" spans="1:5" ht="14" thickBot="1">
      <c r="A186" s="2">
        <v>40250</v>
      </c>
      <c r="B186" s="7">
        <v>40209</v>
      </c>
      <c r="C186" s="6">
        <v>40221</v>
      </c>
      <c r="D186" s="5" t="s">
        <v>2224</v>
      </c>
      <c r="E186" s="24">
        <v>6021.4</v>
      </c>
    </row>
    <row r="187" spans="1:5" ht="14" thickBot="1">
      <c r="A187" s="2">
        <v>40250</v>
      </c>
      <c r="B187" s="3" t="s">
        <v>2361</v>
      </c>
      <c r="C187" s="6">
        <v>40247</v>
      </c>
      <c r="D187" s="5" t="s">
        <v>2478</v>
      </c>
      <c r="E187" s="24">
        <v>800</v>
      </c>
    </row>
    <row r="188" spans="1:5" ht="14" thickBot="1">
      <c r="A188" s="2">
        <v>40250</v>
      </c>
      <c r="B188" s="3" t="s">
        <v>2274</v>
      </c>
      <c r="C188" s="6">
        <v>40248</v>
      </c>
      <c r="D188" s="5" t="s">
        <v>2153</v>
      </c>
      <c r="E188" s="24">
        <v>170</v>
      </c>
    </row>
    <row r="189" spans="1:5" ht="14" thickBot="1">
      <c r="A189" s="2">
        <v>40253</v>
      </c>
      <c r="B189" s="3" t="s">
        <v>2524</v>
      </c>
      <c r="C189" s="6">
        <v>40242</v>
      </c>
      <c r="D189" s="5" t="s">
        <v>2045</v>
      </c>
      <c r="E189" s="24">
        <v>744.26</v>
      </c>
    </row>
    <row r="190" spans="1:5" ht="14" thickBot="1">
      <c r="A190" s="2">
        <v>40261</v>
      </c>
      <c r="B190" s="3">
        <v>6</v>
      </c>
      <c r="C190" s="6">
        <v>40239</v>
      </c>
      <c r="D190" s="5" t="s">
        <v>2271</v>
      </c>
      <c r="E190" s="24">
        <v>7956</v>
      </c>
    </row>
    <row r="191" spans="1:5" ht="14" thickBot="1">
      <c r="A191" s="2">
        <v>40261</v>
      </c>
      <c r="B191" s="3">
        <v>16</v>
      </c>
      <c r="C191" s="6">
        <v>40211</v>
      </c>
      <c r="D191" s="5" t="s">
        <v>2038</v>
      </c>
      <c r="E191" s="24">
        <v>924.88</v>
      </c>
    </row>
    <row r="192" spans="1:5" ht="14" thickBot="1">
      <c r="A192" s="2">
        <v>40261</v>
      </c>
      <c r="B192" s="3">
        <v>7</v>
      </c>
      <c r="C192" s="6">
        <v>40220</v>
      </c>
      <c r="D192" s="5" t="s">
        <v>2394</v>
      </c>
      <c r="E192" s="24">
        <v>305</v>
      </c>
    </row>
    <row r="193" spans="1:5" ht="14" thickBot="1">
      <c r="A193" s="2">
        <v>40261</v>
      </c>
      <c r="B193" s="3">
        <v>119</v>
      </c>
      <c r="C193" s="6">
        <v>40187</v>
      </c>
      <c r="D193" s="5" t="s">
        <v>2185</v>
      </c>
      <c r="E193" s="24">
        <v>3074.4</v>
      </c>
    </row>
    <row r="194" spans="1:5" ht="14" thickBot="1">
      <c r="A194" s="2">
        <v>40261</v>
      </c>
      <c r="B194" s="3">
        <v>9</v>
      </c>
      <c r="C194" s="6">
        <v>40236</v>
      </c>
      <c r="D194" s="5" t="s">
        <v>1861</v>
      </c>
      <c r="E194" s="24">
        <v>300</v>
      </c>
    </row>
    <row r="195" spans="1:5" ht="14" thickBot="1">
      <c r="A195" s="2">
        <v>40261</v>
      </c>
      <c r="B195" s="3">
        <v>7</v>
      </c>
      <c r="C195" s="6">
        <v>40176</v>
      </c>
      <c r="D195" s="5" t="s">
        <v>2321</v>
      </c>
      <c r="E195" s="24">
        <v>9607.5</v>
      </c>
    </row>
    <row r="196" spans="1:5" ht="14" thickBot="1">
      <c r="A196" s="2">
        <v>40261</v>
      </c>
      <c r="B196" s="3">
        <v>17</v>
      </c>
      <c r="C196" s="6">
        <v>40176</v>
      </c>
      <c r="D196" s="5" t="s">
        <v>2321</v>
      </c>
      <c r="E196" s="24">
        <v>9607.5</v>
      </c>
    </row>
    <row r="197" spans="1:5" ht="14" thickBot="1">
      <c r="A197" s="2">
        <v>40261</v>
      </c>
      <c r="B197" s="3">
        <v>36</v>
      </c>
      <c r="C197" s="6">
        <v>40221</v>
      </c>
      <c r="D197" s="5" t="s">
        <v>2176</v>
      </c>
      <c r="E197" s="24">
        <v>1469.53</v>
      </c>
    </row>
    <row r="198" spans="1:5" ht="14" thickBot="1">
      <c r="A198" s="2">
        <v>40261</v>
      </c>
      <c r="B198" s="3">
        <v>49</v>
      </c>
      <c r="C198" s="6">
        <v>40232</v>
      </c>
      <c r="D198" s="5" t="s">
        <v>2176</v>
      </c>
      <c r="E198" s="24">
        <v>65.430000000000007</v>
      </c>
    </row>
    <row r="199" spans="1:5" ht="14" thickBot="1">
      <c r="A199" s="2">
        <v>40261</v>
      </c>
      <c r="B199" s="3">
        <v>60</v>
      </c>
      <c r="C199" s="6">
        <v>40239</v>
      </c>
      <c r="D199" s="5" t="s">
        <v>2176</v>
      </c>
      <c r="E199" s="24">
        <v>144.69999999999999</v>
      </c>
    </row>
    <row r="200" spans="1:5" ht="14" thickBot="1">
      <c r="A200" s="2">
        <v>40261</v>
      </c>
      <c r="B200" s="3">
        <v>68</v>
      </c>
      <c r="C200" s="6">
        <v>40246</v>
      </c>
      <c r="D200" s="5" t="s">
        <v>2176</v>
      </c>
      <c r="E200" s="24">
        <v>44.4</v>
      </c>
    </row>
    <row r="201" spans="1:5" ht="14" thickBot="1">
      <c r="A201" s="2">
        <v>40261</v>
      </c>
      <c r="B201" s="3">
        <v>70</v>
      </c>
      <c r="C201" s="6">
        <v>40246</v>
      </c>
      <c r="D201" s="5" t="s">
        <v>2176</v>
      </c>
      <c r="E201" s="24">
        <v>206</v>
      </c>
    </row>
    <row r="202" spans="1:5" ht="14" thickBot="1">
      <c r="A202" s="2">
        <v>40261</v>
      </c>
      <c r="B202" s="3">
        <v>104</v>
      </c>
      <c r="C202" s="6">
        <v>40236</v>
      </c>
      <c r="D202" s="5" t="s">
        <v>2176</v>
      </c>
      <c r="E202" s="24">
        <v>6.1</v>
      </c>
    </row>
    <row r="203" spans="1:5" ht="14" thickBot="1">
      <c r="A203" s="2">
        <v>40261</v>
      </c>
      <c r="B203" s="3">
        <v>105</v>
      </c>
      <c r="C203" s="6">
        <v>40236</v>
      </c>
      <c r="D203" s="5" t="s">
        <v>2176</v>
      </c>
      <c r="E203" s="24">
        <v>41.48</v>
      </c>
    </row>
    <row r="204" spans="1:5" ht="14" thickBot="1">
      <c r="A204" s="2">
        <v>40261</v>
      </c>
      <c r="B204" s="3">
        <v>106</v>
      </c>
      <c r="C204" s="6">
        <v>40236</v>
      </c>
      <c r="D204" s="5" t="s">
        <v>2176</v>
      </c>
      <c r="E204" s="24">
        <v>39.04</v>
      </c>
    </row>
    <row r="205" spans="1:5" ht="14" thickBot="1">
      <c r="A205" s="2">
        <v>40261</v>
      </c>
      <c r="B205" s="3" t="s">
        <v>2195</v>
      </c>
      <c r="C205" s="6">
        <v>40236</v>
      </c>
      <c r="D205" s="5" t="s">
        <v>2176</v>
      </c>
      <c r="E205" s="24">
        <v>54</v>
      </c>
    </row>
    <row r="206" spans="1:5" ht="14" thickBot="1">
      <c r="A206" s="2">
        <v>40261</v>
      </c>
      <c r="B206" s="3" t="s">
        <v>1557</v>
      </c>
      <c r="C206" s="6">
        <v>40236</v>
      </c>
      <c r="D206" s="5" t="s">
        <v>2176</v>
      </c>
      <c r="E206" s="24">
        <v>863.05</v>
      </c>
    </row>
    <row r="207" spans="1:5" ht="14" thickBot="1">
      <c r="A207" s="2">
        <v>40261</v>
      </c>
      <c r="B207" s="3" t="s">
        <v>1693</v>
      </c>
      <c r="C207" s="6">
        <v>40236</v>
      </c>
      <c r="D207" s="5" t="s">
        <v>2176</v>
      </c>
      <c r="E207" s="24">
        <v>949.37</v>
      </c>
    </row>
    <row r="208" spans="1:5" ht="14" thickBot="1">
      <c r="A208" s="2">
        <v>40261</v>
      </c>
      <c r="B208" s="3">
        <v>4</v>
      </c>
      <c r="C208" s="6">
        <v>40234</v>
      </c>
      <c r="D208" s="5" t="s">
        <v>1948</v>
      </c>
      <c r="E208" s="24">
        <v>1565.65</v>
      </c>
    </row>
    <row r="209" spans="1:5" ht="14" thickBot="1">
      <c r="A209" s="2">
        <v>40262</v>
      </c>
      <c r="B209" s="3">
        <v>2067900001</v>
      </c>
      <c r="C209" s="6">
        <v>40255</v>
      </c>
      <c r="D209" s="5" t="s">
        <v>2284</v>
      </c>
      <c r="E209" s="24">
        <v>1000</v>
      </c>
    </row>
    <row r="210" spans="1:5" ht="14" thickBot="1">
      <c r="A210" s="2">
        <v>40262</v>
      </c>
      <c r="B210" s="3" t="s">
        <v>2273</v>
      </c>
      <c r="C210" s="6">
        <v>40234</v>
      </c>
      <c r="D210" s="5" t="s">
        <v>2146</v>
      </c>
      <c r="E210" s="24">
        <v>6500</v>
      </c>
    </row>
    <row r="211" spans="1:5" ht="14" thickBot="1">
      <c r="A211" s="2">
        <v>40267</v>
      </c>
      <c r="B211" s="3">
        <v>84</v>
      </c>
      <c r="C211" s="6">
        <v>40200</v>
      </c>
      <c r="D211" s="5" t="s">
        <v>1694</v>
      </c>
      <c r="E211" s="24">
        <v>85.3</v>
      </c>
    </row>
    <row r="212" spans="1:5" ht="14" thickBot="1">
      <c r="A212" s="2">
        <v>40267</v>
      </c>
      <c r="B212" s="3">
        <v>1443</v>
      </c>
      <c r="C212" s="6">
        <v>40135</v>
      </c>
      <c r="D212" s="5" t="s">
        <v>1694</v>
      </c>
      <c r="E212" s="24">
        <v>85.3</v>
      </c>
    </row>
    <row r="213" spans="1:5" ht="14" thickBot="1">
      <c r="A213" s="2">
        <v>40267</v>
      </c>
      <c r="B213" s="3">
        <v>3</v>
      </c>
      <c r="C213" s="6">
        <v>40237</v>
      </c>
      <c r="D213" s="5" t="s">
        <v>1826</v>
      </c>
      <c r="E213" s="24">
        <v>2860</v>
      </c>
    </row>
    <row r="214" spans="1:5" ht="14" thickBot="1">
      <c r="A214" s="2">
        <v>40267</v>
      </c>
      <c r="B214" s="3">
        <v>360</v>
      </c>
      <c r="C214" s="6">
        <v>40164</v>
      </c>
      <c r="D214" s="5" t="s">
        <v>1959</v>
      </c>
      <c r="E214" s="24">
        <v>1644</v>
      </c>
    </row>
    <row r="215" spans="1:5" ht="14" thickBot="1">
      <c r="A215" s="2">
        <v>40267</v>
      </c>
      <c r="B215" s="3">
        <v>52</v>
      </c>
      <c r="C215" s="6">
        <v>40208</v>
      </c>
      <c r="D215" s="5" t="s">
        <v>1965</v>
      </c>
      <c r="E215" s="24">
        <v>207.4</v>
      </c>
    </row>
    <row r="216" spans="1:5" ht="14" thickBot="1">
      <c r="A216" s="2">
        <v>40267</v>
      </c>
      <c r="B216" s="3">
        <v>1</v>
      </c>
      <c r="C216" s="6">
        <v>40226</v>
      </c>
      <c r="D216" s="5" t="s">
        <v>2082</v>
      </c>
      <c r="E216" s="24">
        <v>10980</v>
      </c>
    </row>
    <row r="217" spans="1:5" ht="14" thickBot="1">
      <c r="A217" s="2">
        <v>40267</v>
      </c>
      <c r="B217" s="3">
        <v>1</v>
      </c>
      <c r="C217" s="6">
        <v>40194</v>
      </c>
      <c r="D217" s="5" t="s">
        <v>2139</v>
      </c>
      <c r="E217" s="24">
        <v>10980</v>
      </c>
    </row>
    <row r="218" spans="1:5" ht="14" thickBot="1">
      <c r="A218" s="2">
        <v>40267</v>
      </c>
      <c r="B218" s="3">
        <v>25</v>
      </c>
      <c r="C218" s="6">
        <v>40214</v>
      </c>
      <c r="D218" s="5" t="s">
        <v>1691</v>
      </c>
      <c r="E218" s="24">
        <v>9150</v>
      </c>
    </row>
    <row r="219" spans="1:5" ht="14" thickBot="1">
      <c r="A219" s="2">
        <v>40267</v>
      </c>
      <c r="B219" s="3">
        <v>3</v>
      </c>
      <c r="C219" s="6">
        <v>40208</v>
      </c>
      <c r="D219" s="5" t="s">
        <v>1613</v>
      </c>
      <c r="E219" s="24">
        <v>868.64</v>
      </c>
    </row>
    <row r="220" spans="1:5" ht="14" thickBot="1">
      <c r="A220" s="2">
        <v>40268</v>
      </c>
      <c r="B220" s="3">
        <v>82</v>
      </c>
      <c r="C220" s="6">
        <v>40297</v>
      </c>
      <c r="D220" s="5" t="s">
        <v>1966</v>
      </c>
      <c r="E220" s="24">
        <v>27587</v>
      </c>
    </row>
    <row r="221" spans="1:5" ht="14" thickBot="1">
      <c r="A221" s="2">
        <v>40274</v>
      </c>
      <c r="B221" s="3">
        <v>1</v>
      </c>
      <c r="C221" s="6">
        <v>40240</v>
      </c>
      <c r="D221" s="5" t="s">
        <v>2087</v>
      </c>
      <c r="E221" s="24">
        <v>5750</v>
      </c>
    </row>
    <row r="222" spans="1:5" ht="14" thickBot="1">
      <c r="A222" s="2">
        <v>40274</v>
      </c>
      <c r="B222" s="3">
        <v>603</v>
      </c>
      <c r="C222" s="6">
        <v>40163</v>
      </c>
      <c r="D222" s="5" t="s">
        <v>2192</v>
      </c>
      <c r="E222" s="24">
        <v>141.51</v>
      </c>
    </row>
    <row r="223" spans="1:5" ht="14" thickBot="1">
      <c r="A223" s="2">
        <v>40274</v>
      </c>
      <c r="B223" s="3">
        <v>10</v>
      </c>
      <c r="C223" s="6">
        <v>40239</v>
      </c>
      <c r="D223" s="5" t="s">
        <v>1863</v>
      </c>
      <c r="E223" s="24">
        <v>633.6</v>
      </c>
    </row>
    <row r="224" spans="1:5" ht="14" thickBot="1">
      <c r="A224" s="2">
        <v>40274</v>
      </c>
      <c r="B224" s="3">
        <v>32</v>
      </c>
      <c r="C224" s="6">
        <v>39891</v>
      </c>
      <c r="D224" s="5" t="s">
        <v>2327</v>
      </c>
      <c r="E224" s="24">
        <v>53985</v>
      </c>
    </row>
    <row r="225" spans="1:5" ht="14" thickBot="1">
      <c r="A225" s="2">
        <v>40274</v>
      </c>
      <c r="B225" s="3">
        <v>1</v>
      </c>
      <c r="C225" s="6">
        <v>40206</v>
      </c>
      <c r="D225" s="5" t="s">
        <v>1981</v>
      </c>
      <c r="E225" s="24">
        <v>2600</v>
      </c>
    </row>
    <row r="226" spans="1:5" ht="14" thickBot="1">
      <c r="A226" s="2">
        <v>40274</v>
      </c>
      <c r="B226" s="3">
        <v>155</v>
      </c>
      <c r="C226" s="6">
        <v>40211</v>
      </c>
      <c r="D226" s="5" t="s">
        <v>1850</v>
      </c>
      <c r="E226" s="24">
        <v>339.16</v>
      </c>
    </row>
    <row r="227" spans="1:5" ht="14" thickBot="1">
      <c r="A227" s="2">
        <v>40274</v>
      </c>
      <c r="B227" s="3">
        <v>561</v>
      </c>
      <c r="C227" s="6">
        <v>40211</v>
      </c>
      <c r="D227" s="5" t="s">
        <v>1850</v>
      </c>
      <c r="E227" s="24">
        <v>131.76</v>
      </c>
    </row>
    <row r="228" spans="1:5" ht="14" thickBot="1">
      <c r="A228" s="2">
        <v>40274</v>
      </c>
      <c r="B228" s="3">
        <v>156</v>
      </c>
      <c r="C228" s="6">
        <v>40211</v>
      </c>
      <c r="D228" s="5" t="s">
        <v>1850</v>
      </c>
      <c r="E228" s="24">
        <v>131.76</v>
      </c>
    </row>
    <row r="229" spans="1:5" ht="14" thickBot="1">
      <c r="A229" s="2">
        <v>40274</v>
      </c>
      <c r="B229" s="3" t="s">
        <v>1867</v>
      </c>
      <c r="C229" s="6"/>
      <c r="D229" s="5" t="s">
        <v>1868</v>
      </c>
      <c r="E229" s="24">
        <v>1000</v>
      </c>
    </row>
    <row r="230" spans="1:5" ht="14" thickBot="1">
      <c r="A230" s="2">
        <v>40274</v>
      </c>
      <c r="B230" s="3" t="s">
        <v>1869</v>
      </c>
      <c r="C230" s="6"/>
      <c r="D230" s="5" t="s">
        <v>1868</v>
      </c>
      <c r="E230" s="24">
        <v>600</v>
      </c>
    </row>
    <row r="231" spans="1:5" ht="14" thickBot="1">
      <c r="A231" s="2">
        <v>40274</v>
      </c>
      <c r="B231" s="3">
        <v>102</v>
      </c>
      <c r="C231" s="6">
        <v>40261</v>
      </c>
      <c r="D231" s="5" t="s">
        <v>1985</v>
      </c>
      <c r="E231" s="24">
        <v>24095</v>
      </c>
    </row>
    <row r="232" spans="1:5" ht="14" thickBot="1">
      <c r="A232" s="2">
        <v>40274</v>
      </c>
      <c r="B232" s="3">
        <v>1474845946</v>
      </c>
      <c r="C232" s="6">
        <v>40244</v>
      </c>
      <c r="D232" s="5" t="s">
        <v>1986</v>
      </c>
      <c r="E232" s="24">
        <f>1542.73-1.5</f>
        <v>1541.23</v>
      </c>
    </row>
    <row r="233" spans="1:5" ht="14" thickBot="1">
      <c r="A233" s="2">
        <v>40281</v>
      </c>
      <c r="B233" s="3">
        <v>185</v>
      </c>
      <c r="C233" s="6">
        <v>40179</v>
      </c>
      <c r="D233" s="5" t="s">
        <v>1790</v>
      </c>
      <c r="E233" s="24">
        <v>4355.3999999999996</v>
      </c>
    </row>
    <row r="234" spans="1:5" ht="14" thickBot="1">
      <c r="A234" s="2">
        <v>40281</v>
      </c>
      <c r="B234" s="3">
        <v>185</v>
      </c>
      <c r="C234" s="6">
        <v>40240</v>
      </c>
      <c r="D234" s="5" t="s">
        <v>1926</v>
      </c>
      <c r="E234" s="24">
        <v>405.04</v>
      </c>
    </row>
    <row r="235" spans="1:5" ht="14" thickBot="1">
      <c r="A235" s="2">
        <v>40281</v>
      </c>
      <c r="B235" s="3">
        <v>186</v>
      </c>
      <c r="C235" s="6">
        <v>40240</v>
      </c>
      <c r="D235" s="5" t="s">
        <v>1926</v>
      </c>
      <c r="E235" s="24">
        <v>234.34</v>
      </c>
    </row>
    <row r="236" spans="1:5" ht="14" thickBot="1">
      <c r="A236" s="2">
        <v>40281</v>
      </c>
      <c r="B236" s="3">
        <v>1</v>
      </c>
      <c r="C236" s="6">
        <v>40222</v>
      </c>
      <c r="D236" s="5" t="s">
        <v>2387</v>
      </c>
      <c r="E236" s="24">
        <v>4270</v>
      </c>
    </row>
    <row r="237" spans="1:5" ht="14" thickBot="1">
      <c r="A237" s="2">
        <v>40281</v>
      </c>
      <c r="B237" s="3">
        <v>1</v>
      </c>
      <c r="C237" s="6">
        <v>40281</v>
      </c>
      <c r="D237" s="5" t="s">
        <v>2269</v>
      </c>
      <c r="E237" s="24">
        <v>2000</v>
      </c>
    </row>
    <row r="238" spans="1:5" ht="14" thickBot="1">
      <c r="A238" s="2">
        <v>40281</v>
      </c>
      <c r="B238" s="3">
        <v>72</v>
      </c>
      <c r="C238" s="6">
        <v>40263</v>
      </c>
      <c r="D238" s="5" t="s">
        <v>2270</v>
      </c>
      <c r="E238" s="24">
        <v>1488.8</v>
      </c>
    </row>
    <row r="239" spans="1:5" ht="14" thickBot="1">
      <c r="A239" s="2">
        <v>40289</v>
      </c>
      <c r="B239" s="3">
        <v>140680</v>
      </c>
      <c r="C239" s="6">
        <v>40281</v>
      </c>
      <c r="D239" s="5" t="s">
        <v>1916</v>
      </c>
      <c r="E239" s="24">
        <v>6490</v>
      </c>
    </row>
    <row r="240" spans="1:5" ht="14" thickBot="1">
      <c r="A240" s="2">
        <v>40291</v>
      </c>
      <c r="B240" s="3">
        <v>168</v>
      </c>
      <c r="C240" s="6">
        <v>39767</v>
      </c>
      <c r="D240" s="5" t="s">
        <v>2402</v>
      </c>
      <c r="E240" s="24">
        <v>472</v>
      </c>
    </row>
    <row r="241" spans="1:5" ht="14" thickBot="1">
      <c r="A241" s="2">
        <v>40291</v>
      </c>
      <c r="B241" s="3">
        <v>49</v>
      </c>
      <c r="C241" s="6">
        <v>40001</v>
      </c>
      <c r="D241" s="5" t="s">
        <v>2402</v>
      </c>
      <c r="E241" s="24">
        <v>4453.8999999999996</v>
      </c>
    </row>
    <row r="242" spans="1:5" ht="14" thickBot="1">
      <c r="A242" s="2">
        <v>40291</v>
      </c>
      <c r="B242" s="3">
        <v>153</v>
      </c>
      <c r="C242" s="6">
        <v>40220</v>
      </c>
      <c r="D242" s="5" t="s">
        <v>2451</v>
      </c>
      <c r="E242" s="24">
        <v>3425.78</v>
      </c>
    </row>
    <row r="243" spans="1:5" ht="14" thickBot="1">
      <c r="A243" s="2">
        <v>40291</v>
      </c>
      <c r="B243" s="3">
        <v>242</v>
      </c>
      <c r="C243" s="6">
        <v>40236</v>
      </c>
      <c r="D243" s="5" t="s">
        <v>2451</v>
      </c>
      <c r="E243" s="24">
        <v>126.88</v>
      </c>
    </row>
    <row r="244" spans="1:5" ht="14" thickBot="1">
      <c r="A244" s="2">
        <v>40291</v>
      </c>
      <c r="B244" s="3">
        <v>6</v>
      </c>
      <c r="C244" s="6">
        <v>40267</v>
      </c>
      <c r="D244" s="5" t="s">
        <v>2404</v>
      </c>
      <c r="E244" s="24">
        <v>1736.44</v>
      </c>
    </row>
    <row r="245" spans="1:5" ht="14" thickBot="1">
      <c r="A245" s="2">
        <v>40291</v>
      </c>
      <c r="B245" s="3">
        <v>7</v>
      </c>
      <c r="C245" s="6">
        <v>40267</v>
      </c>
      <c r="D245" s="5" t="s">
        <v>2719</v>
      </c>
      <c r="E245" s="24">
        <v>66.12</v>
      </c>
    </row>
    <row r="246" spans="1:5" ht="14" thickBot="1">
      <c r="A246" s="2">
        <v>40291</v>
      </c>
      <c r="B246" s="3">
        <v>20</v>
      </c>
      <c r="C246" s="6">
        <v>40257</v>
      </c>
      <c r="D246" s="5" t="s">
        <v>2679</v>
      </c>
      <c r="E246" s="24">
        <v>43859</v>
      </c>
    </row>
    <row r="247" spans="1:5" ht="14" thickBot="1">
      <c r="A247" s="2">
        <v>40291</v>
      </c>
      <c r="B247" s="3">
        <v>9</v>
      </c>
      <c r="C247" s="6">
        <v>40267</v>
      </c>
      <c r="D247" s="5" t="s">
        <v>2585</v>
      </c>
      <c r="E247" s="24">
        <v>8144.11</v>
      </c>
    </row>
    <row r="248" spans="1:5" ht="14" thickBot="1">
      <c r="A248" s="2">
        <v>40291</v>
      </c>
      <c r="B248" s="3">
        <v>86</v>
      </c>
      <c r="C248" s="6">
        <v>40236</v>
      </c>
      <c r="D248" s="5" t="s">
        <v>2525</v>
      </c>
      <c r="E248" s="24">
        <v>732</v>
      </c>
    </row>
    <row r="249" spans="1:5" ht="14" thickBot="1">
      <c r="A249" s="2">
        <v>40291</v>
      </c>
      <c r="B249" s="3">
        <v>140</v>
      </c>
      <c r="C249" s="6">
        <v>40267</v>
      </c>
      <c r="D249" s="5" t="s">
        <v>2525</v>
      </c>
      <c r="E249" s="24">
        <v>2899.7</v>
      </c>
    </row>
    <row r="250" spans="1:5" ht="14" thickBot="1">
      <c r="A250" s="2">
        <v>40291</v>
      </c>
      <c r="B250" s="3">
        <v>195</v>
      </c>
      <c r="C250" s="6">
        <v>40146</v>
      </c>
      <c r="D250" s="5" t="s">
        <v>2671</v>
      </c>
      <c r="E250" s="24">
        <v>1220</v>
      </c>
    </row>
    <row r="251" spans="1:5" ht="14" thickBot="1">
      <c r="A251" s="2">
        <v>40291</v>
      </c>
      <c r="B251" s="3">
        <v>229</v>
      </c>
      <c r="C251" s="6">
        <v>40177</v>
      </c>
      <c r="D251" s="5" t="s">
        <v>2671</v>
      </c>
      <c r="E251" s="24">
        <v>1220</v>
      </c>
    </row>
    <row r="252" spans="1:5" ht="14" thickBot="1">
      <c r="A252" s="2">
        <v>40291</v>
      </c>
      <c r="B252" s="3">
        <v>12</v>
      </c>
      <c r="C252" s="6">
        <v>40208</v>
      </c>
      <c r="D252" s="5" t="s">
        <v>2671</v>
      </c>
      <c r="E252" s="24">
        <v>1220</v>
      </c>
    </row>
    <row r="253" spans="1:5" ht="14" thickBot="1">
      <c r="A253" s="2">
        <v>40291</v>
      </c>
      <c r="B253" s="3">
        <v>32</v>
      </c>
      <c r="C253" s="6">
        <v>40236</v>
      </c>
      <c r="D253" s="5" t="s">
        <v>2671</v>
      </c>
      <c r="E253" s="24">
        <v>1220</v>
      </c>
    </row>
    <row r="254" spans="1:5" ht="14" thickBot="1">
      <c r="A254" s="2">
        <v>40291</v>
      </c>
      <c r="B254" s="3">
        <v>49</v>
      </c>
      <c r="C254" s="6">
        <v>40262</v>
      </c>
      <c r="D254" s="5" t="s">
        <v>2671</v>
      </c>
      <c r="E254" s="24">
        <v>1220</v>
      </c>
    </row>
    <row r="255" spans="1:5" ht="14" thickBot="1">
      <c r="A255" s="2">
        <v>40291</v>
      </c>
      <c r="B255" s="3">
        <v>53</v>
      </c>
      <c r="C255" s="6">
        <v>40267</v>
      </c>
      <c r="D255" s="5" t="s">
        <v>2671</v>
      </c>
      <c r="E255" s="24">
        <v>1220</v>
      </c>
    </row>
    <row r="256" spans="1:5" ht="14" thickBot="1">
      <c r="A256" s="2">
        <v>40291</v>
      </c>
      <c r="B256" s="3">
        <v>1637</v>
      </c>
      <c r="C256" s="6">
        <v>40124</v>
      </c>
      <c r="D256" s="5" t="s">
        <v>2411</v>
      </c>
      <c r="E256" s="24">
        <v>15008.64</v>
      </c>
    </row>
    <row r="257" spans="1:5" ht="14" thickBot="1">
      <c r="A257" s="2">
        <v>40291</v>
      </c>
      <c r="B257" s="3">
        <v>2</v>
      </c>
      <c r="C257" s="6">
        <v>40291</v>
      </c>
      <c r="D257" s="5" t="s">
        <v>2269</v>
      </c>
      <c r="E257" s="24">
        <v>2000</v>
      </c>
    </row>
    <row r="258" spans="1:5" ht="14" thickBot="1">
      <c r="A258" s="2">
        <v>40291</v>
      </c>
      <c r="B258" s="3">
        <v>26</v>
      </c>
      <c r="C258" s="6">
        <v>40239</v>
      </c>
      <c r="D258" s="5" t="s">
        <v>2038</v>
      </c>
      <c r="E258" s="24">
        <v>924.87</v>
      </c>
    </row>
    <row r="259" spans="1:5" ht="14" thickBot="1">
      <c r="A259" s="2">
        <v>40291</v>
      </c>
      <c r="B259" s="3">
        <v>5</v>
      </c>
      <c r="C259" s="6">
        <v>40223</v>
      </c>
      <c r="D259" s="5" t="s">
        <v>2409</v>
      </c>
      <c r="E259" s="24">
        <v>2044.69</v>
      </c>
    </row>
    <row r="260" spans="1:5" ht="14" thickBot="1">
      <c r="A260" s="2">
        <v>40291</v>
      </c>
      <c r="B260" s="3">
        <v>154</v>
      </c>
      <c r="C260" s="6">
        <v>40281</v>
      </c>
      <c r="D260" s="5" t="s">
        <v>2408</v>
      </c>
      <c r="E260" s="24">
        <v>47336</v>
      </c>
    </row>
    <row r="261" spans="1:5" ht="14" thickBot="1">
      <c r="A261" s="2">
        <v>40291</v>
      </c>
      <c r="B261" s="3">
        <v>284</v>
      </c>
      <c r="C261" s="6">
        <v>40281</v>
      </c>
      <c r="D261" s="5" t="s">
        <v>2410</v>
      </c>
      <c r="E261" s="24">
        <v>732</v>
      </c>
    </row>
    <row r="262" spans="1:5" ht="14" thickBot="1">
      <c r="A262" s="2">
        <v>40291</v>
      </c>
      <c r="B262" s="3">
        <v>370</v>
      </c>
      <c r="C262" s="6">
        <v>40249</v>
      </c>
      <c r="D262" s="5" t="s">
        <v>2673</v>
      </c>
      <c r="E262" s="24">
        <v>5246</v>
      </c>
    </row>
    <row r="263" spans="1:5" ht="14" thickBot="1">
      <c r="A263" s="2">
        <v>40291</v>
      </c>
      <c r="B263" s="3">
        <v>106</v>
      </c>
      <c r="C263" s="6">
        <v>40236</v>
      </c>
      <c r="D263" s="5" t="s">
        <v>2176</v>
      </c>
      <c r="E263" s="24">
        <v>39.04</v>
      </c>
    </row>
    <row r="264" spans="1:5" ht="14" thickBot="1">
      <c r="A264" s="2">
        <v>40291</v>
      </c>
      <c r="B264" s="3">
        <v>108</v>
      </c>
      <c r="C264" s="6">
        <v>40271</v>
      </c>
      <c r="D264" s="5" t="s">
        <v>2176</v>
      </c>
      <c r="E264" s="24">
        <v>826</v>
      </c>
    </row>
    <row r="265" spans="1:5" ht="14" thickBot="1">
      <c r="A265" s="2">
        <v>40291</v>
      </c>
      <c r="B265" s="3">
        <v>104</v>
      </c>
      <c r="C265" s="6">
        <v>40210</v>
      </c>
      <c r="D265" s="5" t="s">
        <v>2176</v>
      </c>
      <c r="E265" s="24">
        <v>6.1</v>
      </c>
    </row>
    <row r="266" spans="1:5" ht="14" thickBot="1">
      <c r="A266" s="2">
        <v>40291</v>
      </c>
      <c r="B266" s="3">
        <v>123</v>
      </c>
      <c r="C266" s="6">
        <v>40279</v>
      </c>
      <c r="D266" s="5" t="s">
        <v>2176</v>
      </c>
      <c r="E266" s="24">
        <v>2246.6999999999998</v>
      </c>
    </row>
    <row r="267" spans="1:5" ht="14" thickBot="1">
      <c r="A267" s="2">
        <v>40291</v>
      </c>
      <c r="B267" s="3">
        <v>182</v>
      </c>
      <c r="C267" s="6">
        <v>40267</v>
      </c>
      <c r="D267" s="5" t="s">
        <v>2176</v>
      </c>
      <c r="E267" s="24">
        <v>37.520000000000003</v>
      </c>
    </row>
    <row r="268" spans="1:5" ht="14" thickBot="1">
      <c r="A268" s="2">
        <v>40291</v>
      </c>
      <c r="B268" s="3">
        <v>76</v>
      </c>
      <c r="C268" s="6">
        <v>40253</v>
      </c>
      <c r="D268" s="5" t="s">
        <v>2176</v>
      </c>
      <c r="E268" s="24">
        <v>870</v>
      </c>
    </row>
    <row r="269" spans="1:5" ht="14" thickBot="1">
      <c r="A269" s="2">
        <v>40291</v>
      </c>
      <c r="B269" s="3">
        <v>180</v>
      </c>
      <c r="C269" s="6">
        <v>40267</v>
      </c>
      <c r="D269" s="5" t="s">
        <v>2176</v>
      </c>
      <c r="E269" s="24">
        <v>29.28</v>
      </c>
    </row>
    <row r="270" spans="1:5" ht="14" thickBot="1">
      <c r="A270" s="2">
        <v>40291</v>
      </c>
      <c r="B270" s="3">
        <v>183</v>
      </c>
      <c r="C270" s="6">
        <v>40267</v>
      </c>
      <c r="D270" s="5" t="s">
        <v>2176</v>
      </c>
      <c r="E270" s="24">
        <v>36</v>
      </c>
    </row>
    <row r="271" spans="1:5" ht="14" thickBot="1">
      <c r="A271" s="2">
        <v>40291</v>
      </c>
      <c r="B271" s="3">
        <v>184</v>
      </c>
      <c r="C271" s="6">
        <v>40267</v>
      </c>
      <c r="D271" s="5" t="s">
        <v>2176</v>
      </c>
      <c r="E271" s="24">
        <v>19.52</v>
      </c>
    </row>
    <row r="272" spans="1:5" ht="14" thickBot="1">
      <c r="A272" s="2">
        <v>40291</v>
      </c>
      <c r="B272" s="3">
        <v>178</v>
      </c>
      <c r="C272" s="6">
        <v>40267</v>
      </c>
      <c r="D272" s="5" t="s">
        <v>2176</v>
      </c>
      <c r="E272" s="24">
        <v>1618.16</v>
      </c>
    </row>
    <row r="273" spans="1:5" ht="14" thickBot="1">
      <c r="A273" s="2">
        <v>40291</v>
      </c>
      <c r="B273" s="3" t="s">
        <v>2932</v>
      </c>
      <c r="C273" s="6">
        <v>40267</v>
      </c>
      <c r="D273" s="5" t="s">
        <v>2176</v>
      </c>
      <c r="E273" s="24">
        <v>394.21</v>
      </c>
    </row>
    <row r="274" spans="1:5" ht="14" thickBot="1">
      <c r="A274" s="2">
        <v>40291</v>
      </c>
      <c r="B274" s="3" t="s">
        <v>2522</v>
      </c>
      <c r="C274" s="6">
        <v>40267</v>
      </c>
      <c r="D274" s="5" t="s">
        <v>2176</v>
      </c>
      <c r="E274" s="24">
        <v>548.1</v>
      </c>
    </row>
    <row r="275" spans="1:5" ht="14" thickBot="1">
      <c r="A275" s="2">
        <v>40291</v>
      </c>
      <c r="B275" s="3" t="s">
        <v>2933</v>
      </c>
      <c r="C275" s="6">
        <v>40267</v>
      </c>
      <c r="D275" s="5" t="s">
        <v>2176</v>
      </c>
      <c r="E275" s="24">
        <v>302.12</v>
      </c>
    </row>
    <row r="276" spans="1:5" ht="14" thickBot="1">
      <c r="A276" s="2">
        <v>40291</v>
      </c>
      <c r="B276" s="3" t="s">
        <v>2793</v>
      </c>
      <c r="C276" s="6">
        <v>40267</v>
      </c>
      <c r="D276" s="5" t="s">
        <v>2176</v>
      </c>
      <c r="E276" s="24">
        <v>261.88</v>
      </c>
    </row>
    <row r="277" spans="1:5" ht="14" thickBot="1">
      <c r="A277" s="2">
        <v>40297</v>
      </c>
      <c r="B277" s="3">
        <v>4194</v>
      </c>
      <c r="C277" s="6">
        <v>4194</v>
      </c>
      <c r="D277" s="5" t="s">
        <v>2564</v>
      </c>
      <c r="E277" s="24">
        <v>1157.7</v>
      </c>
    </row>
    <row r="278" spans="1:5" ht="14" thickBot="1">
      <c r="A278" s="2">
        <v>40299</v>
      </c>
      <c r="B278" s="3">
        <v>15</v>
      </c>
      <c r="C278" s="6">
        <v>40269</v>
      </c>
      <c r="D278" s="5" t="s">
        <v>2302</v>
      </c>
      <c r="E278" s="24">
        <v>600</v>
      </c>
    </row>
    <row r="279" spans="1:5" ht="14" thickBot="1">
      <c r="A279" s="2">
        <v>40299</v>
      </c>
      <c r="B279" s="3">
        <v>1</v>
      </c>
      <c r="C279" s="6">
        <v>40277</v>
      </c>
      <c r="D279" s="5" t="s">
        <v>2683</v>
      </c>
      <c r="E279" s="24">
        <v>42238</v>
      </c>
    </row>
    <row r="280" spans="1:5" ht="14" thickBot="1">
      <c r="A280" s="2">
        <v>40299</v>
      </c>
      <c r="B280" s="3">
        <v>18</v>
      </c>
      <c r="C280" s="6">
        <v>40218</v>
      </c>
      <c r="D280" s="5" t="s">
        <v>2425</v>
      </c>
      <c r="E280" s="24">
        <v>11695.15</v>
      </c>
    </row>
    <row r="281" spans="1:5" ht="14" thickBot="1">
      <c r="A281" s="2">
        <v>40299</v>
      </c>
      <c r="B281" s="3">
        <v>441</v>
      </c>
      <c r="C281" s="6">
        <v>40246</v>
      </c>
      <c r="D281" s="5" t="s">
        <v>2533</v>
      </c>
      <c r="E281" s="24">
        <v>75</v>
      </c>
    </row>
    <row r="282" spans="1:5" ht="14" thickBot="1">
      <c r="A282" s="2">
        <v>40299</v>
      </c>
      <c r="B282" s="3">
        <v>472</v>
      </c>
      <c r="C282" s="6">
        <v>40267</v>
      </c>
      <c r="D282" s="5" t="s">
        <v>1957</v>
      </c>
      <c r="E282" s="24">
        <v>536.79999999999995</v>
      </c>
    </row>
    <row r="283" spans="1:5" ht="14" thickBot="1">
      <c r="A283" s="2">
        <v>40299</v>
      </c>
      <c r="B283" s="3">
        <v>485</v>
      </c>
      <c r="C283" s="6">
        <v>40267</v>
      </c>
      <c r="D283" s="5" t="s">
        <v>1957</v>
      </c>
      <c r="E283" s="24">
        <v>610</v>
      </c>
    </row>
    <row r="284" spans="1:5" ht="14" thickBot="1">
      <c r="A284" s="2">
        <v>40299</v>
      </c>
      <c r="B284" s="3">
        <v>35</v>
      </c>
      <c r="C284" s="6">
        <v>40267</v>
      </c>
      <c r="D284" s="5" t="s">
        <v>2308</v>
      </c>
      <c r="E284" s="24">
        <v>8.6</v>
      </c>
    </row>
    <row r="285" spans="1:5" ht="14" thickBot="1">
      <c r="A285" s="2">
        <v>40299</v>
      </c>
      <c r="B285" s="3">
        <v>157</v>
      </c>
      <c r="C285" s="6">
        <v>40267</v>
      </c>
      <c r="D285" s="5" t="s">
        <v>2308</v>
      </c>
      <c r="E285" s="24">
        <v>91.85</v>
      </c>
    </row>
    <row r="286" spans="1:5" ht="14" thickBot="1">
      <c r="A286" s="2">
        <v>40299</v>
      </c>
      <c r="B286" s="3">
        <v>164</v>
      </c>
      <c r="C286" s="6">
        <v>40263</v>
      </c>
      <c r="D286" s="5" t="s">
        <v>2309</v>
      </c>
      <c r="E286" s="24">
        <v>30.75</v>
      </c>
    </row>
    <row r="287" spans="1:5" ht="14" thickBot="1">
      <c r="A287" s="2">
        <v>40299</v>
      </c>
      <c r="B287" s="3">
        <v>1</v>
      </c>
      <c r="C287" s="6">
        <v>40299</v>
      </c>
      <c r="D287" s="5" t="s">
        <v>2079</v>
      </c>
      <c r="E287" s="24">
        <v>400</v>
      </c>
    </row>
    <row r="288" spans="1:5" ht="14" thickBot="1">
      <c r="A288" s="2">
        <v>40299</v>
      </c>
      <c r="B288" s="3">
        <v>1</v>
      </c>
      <c r="C288" s="6">
        <v>40299</v>
      </c>
      <c r="D288" s="5" t="s">
        <v>2437</v>
      </c>
      <c r="E288" s="24">
        <v>2400</v>
      </c>
    </row>
    <row r="289" spans="1:5" ht="14" thickBot="1">
      <c r="A289" s="2">
        <v>40299</v>
      </c>
      <c r="B289" s="3">
        <v>2</v>
      </c>
      <c r="C289" s="6">
        <v>40299</v>
      </c>
      <c r="D289" s="5" t="s">
        <v>2190</v>
      </c>
      <c r="E289" s="24">
        <v>80</v>
      </c>
    </row>
    <row r="290" spans="1:5" ht="14" thickBot="1">
      <c r="A290" s="2">
        <v>40299</v>
      </c>
      <c r="B290" s="3">
        <v>1</v>
      </c>
      <c r="C290" s="6">
        <v>40299</v>
      </c>
      <c r="D290" s="5" t="s">
        <v>2749</v>
      </c>
      <c r="E290" s="24">
        <v>100</v>
      </c>
    </row>
    <row r="291" spans="1:5" ht="14" thickBot="1">
      <c r="A291" s="2">
        <v>40299</v>
      </c>
      <c r="B291" s="3">
        <v>1</v>
      </c>
      <c r="C291" s="6">
        <v>40299</v>
      </c>
      <c r="D291" s="5" t="s">
        <v>2484</v>
      </c>
      <c r="E291" s="24">
        <v>80</v>
      </c>
    </row>
    <row r="292" spans="1:5" ht="14" thickBot="1">
      <c r="A292" s="2">
        <v>40299</v>
      </c>
      <c r="B292" s="3">
        <v>9</v>
      </c>
      <c r="C292" s="6">
        <v>40284</v>
      </c>
      <c r="D292" s="5" t="s">
        <v>1948</v>
      </c>
      <c r="E292" s="24">
        <v>3740.8</v>
      </c>
    </row>
    <row r="293" spans="1:5" ht="14" thickBot="1">
      <c r="A293" s="2">
        <v>40299</v>
      </c>
      <c r="B293" s="3">
        <v>38</v>
      </c>
      <c r="C293" s="6">
        <v>40239</v>
      </c>
      <c r="D293" s="5" t="s">
        <v>2485</v>
      </c>
      <c r="E293" s="24">
        <v>2684</v>
      </c>
    </row>
    <row r="294" spans="1:5" ht="14" thickBot="1">
      <c r="A294" s="2">
        <v>40299</v>
      </c>
      <c r="B294" s="3">
        <v>55</v>
      </c>
      <c r="C294" s="6">
        <v>40270</v>
      </c>
      <c r="D294" s="5" t="s">
        <v>2485</v>
      </c>
      <c r="E294" s="24">
        <v>74.05</v>
      </c>
    </row>
    <row r="295" spans="1:5" ht="14" thickBot="1">
      <c r="A295" s="2">
        <v>40299</v>
      </c>
      <c r="B295" s="3">
        <v>1</v>
      </c>
      <c r="C295" s="6">
        <v>40299</v>
      </c>
      <c r="D295" s="5" t="s">
        <v>2125</v>
      </c>
      <c r="E295" s="24">
        <v>600</v>
      </c>
    </row>
    <row r="296" spans="1:5" ht="14" thickBot="1">
      <c r="A296" s="2">
        <v>40302</v>
      </c>
      <c r="B296" s="3">
        <v>5471</v>
      </c>
      <c r="C296" s="6">
        <v>40451</v>
      </c>
      <c r="D296" s="5" t="s">
        <v>2422</v>
      </c>
      <c r="E296" s="24">
        <v>109.8</v>
      </c>
    </row>
    <row r="297" spans="1:5" ht="14" thickBot="1">
      <c r="A297" s="2">
        <v>40302</v>
      </c>
      <c r="B297" s="3">
        <v>2574</v>
      </c>
      <c r="C297" s="6">
        <v>40179</v>
      </c>
      <c r="D297" s="5" t="s">
        <v>2422</v>
      </c>
      <c r="E297" s="24">
        <v>164.7</v>
      </c>
    </row>
    <row r="298" spans="1:5" ht="14" thickBot="1">
      <c r="A298" s="2">
        <v>40302</v>
      </c>
      <c r="B298" s="3">
        <v>19046</v>
      </c>
      <c r="C298" s="6">
        <v>40268</v>
      </c>
      <c r="D298" s="5" t="s">
        <v>2422</v>
      </c>
      <c r="E298" s="24">
        <v>164.7</v>
      </c>
    </row>
    <row r="299" spans="1:5" ht="14" thickBot="1">
      <c r="A299" s="2">
        <v>40305</v>
      </c>
      <c r="B299" s="3">
        <v>1475172457</v>
      </c>
      <c r="C299" s="6">
        <v>40275</v>
      </c>
      <c r="D299" s="5" t="s">
        <v>1986</v>
      </c>
      <c r="E299" s="24">
        <f>1373.78-1.5</f>
        <v>1372.28</v>
      </c>
    </row>
    <row r="300" spans="1:5" ht="14" thickBot="1">
      <c r="A300" s="2">
        <v>40305</v>
      </c>
      <c r="B300" s="3">
        <v>20600</v>
      </c>
      <c r="C300" s="6">
        <v>40275</v>
      </c>
      <c r="D300" s="5" t="s">
        <v>2300</v>
      </c>
      <c r="E300" s="24">
        <f>105.34-1.5</f>
        <v>103.84</v>
      </c>
    </row>
    <row r="301" spans="1:5" ht="14" thickBot="1">
      <c r="A301" s="2">
        <v>40310</v>
      </c>
      <c r="B301" s="3">
        <v>239</v>
      </c>
      <c r="C301" s="6">
        <v>40262</v>
      </c>
      <c r="D301" s="5" t="s">
        <v>1926</v>
      </c>
      <c r="E301" s="24">
        <v>405.04</v>
      </c>
    </row>
    <row r="302" spans="1:5" ht="14" thickBot="1">
      <c r="A302" s="2">
        <v>40310</v>
      </c>
      <c r="B302" s="3">
        <v>240</v>
      </c>
      <c r="C302" s="6">
        <v>40262</v>
      </c>
      <c r="D302" s="5" t="s">
        <v>2247</v>
      </c>
      <c r="E302" s="24">
        <v>234.34</v>
      </c>
    </row>
    <row r="303" spans="1:5" ht="14" thickBot="1">
      <c r="A303" s="2">
        <v>40310</v>
      </c>
      <c r="B303" s="3">
        <v>390703602</v>
      </c>
      <c r="C303" s="6">
        <v>40246</v>
      </c>
      <c r="D303" s="5" t="s">
        <v>2248</v>
      </c>
      <c r="E303" s="24">
        <v>1565.22</v>
      </c>
    </row>
    <row r="304" spans="1:5" ht="14" thickBot="1">
      <c r="A304" s="2">
        <v>40310</v>
      </c>
      <c r="B304" s="3">
        <v>264</v>
      </c>
      <c r="C304" s="6">
        <v>40164</v>
      </c>
      <c r="D304" s="5" t="s">
        <v>1793</v>
      </c>
      <c r="E304" s="24">
        <v>112.24</v>
      </c>
    </row>
    <row r="305" spans="1:5" ht="14" thickBot="1">
      <c r="A305" s="2">
        <v>40310</v>
      </c>
      <c r="B305" s="3">
        <v>2191</v>
      </c>
      <c r="C305" s="6">
        <v>39844</v>
      </c>
      <c r="D305" s="5" t="s">
        <v>2263</v>
      </c>
      <c r="E305" s="24">
        <v>153.33000000000001</v>
      </c>
    </row>
    <row r="306" spans="1:5" ht="14" thickBot="1">
      <c r="A306" s="2">
        <v>40310</v>
      </c>
      <c r="B306" s="3">
        <v>3190</v>
      </c>
      <c r="C306" s="6">
        <v>39873</v>
      </c>
      <c r="D306" s="5" t="s">
        <v>2263</v>
      </c>
      <c r="E306" s="24">
        <v>153.33000000000001</v>
      </c>
    </row>
    <row r="307" spans="1:5" ht="14" thickBot="1">
      <c r="A307" s="2">
        <v>40310</v>
      </c>
      <c r="B307" s="3">
        <v>4460</v>
      </c>
      <c r="C307" s="6">
        <v>39904</v>
      </c>
      <c r="D307" s="5" t="s">
        <v>2263</v>
      </c>
      <c r="E307" s="24">
        <v>153.33000000000001</v>
      </c>
    </row>
    <row r="308" spans="1:5" ht="14" thickBot="1">
      <c r="A308" s="2">
        <v>40310</v>
      </c>
      <c r="B308" s="3">
        <v>5485</v>
      </c>
      <c r="C308" s="6">
        <v>39934</v>
      </c>
      <c r="D308" s="5" t="s">
        <v>2263</v>
      </c>
      <c r="E308" s="24">
        <v>153.33000000000001</v>
      </c>
    </row>
    <row r="309" spans="1:5" ht="14" thickBot="1">
      <c r="A309" s="2">
        <v>40310</v>
      </c>
      <c r="B309" s="3">
        <v>6553</v>
      </c>
      <c r="C309" s="6">
        <v>39964</v>
      </c>
      <c r="D309" s="5" t="s">
        <v>2263</v>
      </c>
      <c r="E309" s="24">
        <v>153.33000000000001</v>
      </c>
    </row>
    <row r="310" spans="1:5" ht="14" thickBot="1">
      <c r="A310" s="2">
        <v>40310</v>
      </c>
      <c r="B310" s="3">
        <v>7962</v>
      </c>
      <c r="C310" s="6">
        <v>39994</v>
      </c>
      <c r="D310" s="5" t="s">
        <v>2263</v>
      </c>
      <c r="E310" s="24">
        <v>153.33000000000001</v>
      </c>
    </row>
    <row r="311" spans="1:5" ht="14" thickBot="1">
      <c r="A311" s="2">
        <v>40310</v>
      </c>
      <c r="B311" s="3">
        <v>9036</v>
      </c>
      <c r="C311" s="6">
        <v>40025</v>
      </c>
      <c r="D311" s="5" t="s">
        <v>2263</v>
      </c>
      <c r="E311" s="24">
        <v>153.33000000000001</v>
      </c>
    </row>
    <row r="312" spans="1:5" ht="14" thickBot="1">
      <c r="A312" s="2">
        <v>40310</v>
      </c>
      <c r="B312" s="3">
        <v>9139</v>
      </c>
      <c r="C312" s="6">
        <v>40057</v>
      </c>
      <c r="D312" s="5" t="s">
        <v>2263</v>
      </c>
      <c r="E312" s="24">
        <v>153.33000000000001</v>
      </c>
    </row>
    <row r="313" spans="1:5" ht="14" thickBot="1">
      <c r="A313" s="2">
        <v>40310</v>
      </c>
      <c r="B313" s="3">
        <v>11486</v>
      </c>
      <c r="C313" s="6">
        <v>38990</v>
      </c>
      <c r="D313" s="5" t="s">
        <v>2263</v>
      </c>
      <c r="E313" s="24">
        <v>153.33000000000001</v>
      </c>
    </row>
    <row r="314" spans="1:5" ht="14" thickBot="1">
      <c r="A314" s="2">
        <v>40310</v>
      </c>
      <c r="B314" s="3">
        <v>12604</v>
      </c>
      <c r="C314" s="6">
        <v>39386</v>
      </c>
      <c r="D314" s="5" t="s">
        <v>2263</v>
      </c>
      <c r="E314" s="24">
        <v>153.33000000000001</v>
      </c>
    </row>
    <row r="315" spans="1:5" ht="14" thickBot="1">
      <c r="A315" s="2">
        <v>40310</v>
      </c>
      <c r="B315" s="3">
        <v>13658</v>
      </c>
      <c r="C315" s="6">
        <v>40147</v>
      </c>
      <c r="D315" s="5" t="s">
        <v>2263</v>
      </c>
      <c r="E315" s="24">
        <v>153.33000000000001</v>
      </c>
    </row>
    <row r="316" spans="1:5" ht="14" thickBot="1">
      <c r="A316" s="2">
        <v>40310</v>
      </c>
      <c r="B316" s="3">
        <v>39</v>
      </c>
      <c r="C316" s="6">
        <v>40116</v>
      </c>
      <c r="D316" s="5" t="s">
        <v>2506</v>
      </c>
      <c r="E316" s="24">
        <v>10675</v>
      </c>
    </row>
    <row r="317" spans="1:5" ht="14" thickBot="1">
      <c r="A317" s="2">
        <v>40310</v>
      </c>
      <c r="B317" s="3">
        <v>40</v>
      </c>
      <c r="C317" s="6">
        <v>40177</v>
      </c>
      <c r="D317" s="5" t="s">
        <v>2506</v>
      </c>
      <c r="E317" s="24">
        <v>10675</v>
      </c>
    </row>
    <row r="318" spans="1:5" ht="14" thickBot="1">
      <c r="A318" s="2">
        <v>40310</v>
      </c>
      <c r="B318" s="3">
        <v>2</v>
      </c>
      <c r="C318" s="6">
        <v>40275</v>
      </c>
      <c r="D318" s="5" t="s">
        <v>2646</v>
      </c>
      <c r="E318" s="24">
        <v>5750</v>
      </c>
    </row>
    <row r="319" spans="1:5" ht="14" thickBot="1">
      <c r="A319" s="2">
        <v>40312</v>
      </c>
      <c r="B319" s="3">
        <v>7</v>
      </c>
      <c r="C319" s="6">
        <v>40276</v>
      </c>
      <c r="D319" s="5" t="s">
        <v>2132</v>
      </c>
      <c r="E319" s="24">
        <v>10370</v>
      </c>
    </row>
    <row r="320" spans="1:5" ht="14" thickBot="1">
      <c r="A320" s="2">
        <v>40312</v>
      </c>
      <c r="B320" s="3">
        <v>20</v>
      </c>
      <c r="C320" s="6">
        <v>40276</v>
      </c>
      <c r="D320" s="5" t="s">
        <v>2133</v>
      </c>
      <c r="E320" s="24">
        <v>9150</v>
      </c>
    </row>
    <row r="321" spans="1:5" ht="14" thickBot="1">
      <c r="A321" s="2">
        <v>40312</v>
      </c>
      <c r="B321" s="3">
        <v>41</v>
      </c>
      <c r="C321" s="6">
        <v>40270</v>
      </c>
      <c r="D321" s="5" t="s">
        <v>2134</v>
      </c>
      <c r="E321" s="24">
        <v>8235</v>
      </c>
    </row>
    <row r="322" spans="1:5" ht="14" thickBot="1">
      <c r="A322" s="2">
        <v>40312</v>
      </c>
      <c r="B322" s="3">
        <v>36</v>
      </c>
      <c r="C322" s="6">
        <v>40268</v>
      </c>
      <c r="D322" s="5" t="s">
        <v>2135</v>
      </c>
      <c r="E322" s="24">
        <v>8235</v>
      </c>
    </row>
    <row r="323" spans="1:5" ht="14" thickBot="1">
      <c r="A323" s="2">
        <v>40312</v>
      </c>
      <c r="B323" s="3">
        <v>15</v>
      </c>
      <c r="C323" s="6">
        <v>40281</v>
      </c>
      <c r="D323" s="5" t="s">
        <v>2136</v>
      </c>
      <c r="E323" s="24">
        <v>2440</v>
      </c>
    </row>
    <row r="324" spans="1:5" ht="14" thickBot="1">
      <c r="A324" s="2">
        <v>40312</v>
      </c>
      <c r="B324" s="3">
        <v>10</v>
      </c>
      <c r="C324" s="6">
        <v>40271</v>
      </c>
      <c r="D324" s="5" t="s">
        <v>2261</v>
      </c>
      <c r="E324" s="24">
        <v>10980</v>
      </c>
    </row>
    <row r="325" spans="1:5" ht="14" thickBot="1">
      <c r="A325" s="2">
        <v>40312</v>
      </c>
      <c r="B325" s="3">
        <v>51</v>
      </c>
      <c r="C325" s="6">
        <v>40271</v>
      </c>
      <c r="D325" s="5" t="s">
        <v>2507</v>
      </c>
      <c r="E325" s="24">
        <v>7557.9</v>
      </c>
    </row>
    <row r="326" spans="1:5" ht="14" thickBot="1">
      <c r="A326" s="2">
        <v>40312</v>
      </c>
      <c r="B326" s="3">
        <v>559</v>
      </c>
      <c r="C326" s="6">
        <v>40213</v>
      </c>
      <c r="D326" s="5" t="s">
        <v>2185</v>
      </c>
      <c r="E326" s="24">
        <v>31500.400000000001</v>
      </c>
    </row>
    <row r="327" spans="1:5" ht="14" thickBot="1">
      <c r="A327" s="2">
        <v>40312</v>
      </c>
      <c r="B327" s="3">
        <v>1299</v>
      </c>
      <c r="C327" s="6">
        <v>40255</v>
      </c>
      <c r="D327" s="5" t="s">
        <v>2185</v>
      </c>
      <c r="E327" s="24">
        <v>18300</v>
      </c>
    </row>
    <row r="328" spans="1:5" ht="14" thickBot="1">
      <c r="A328" s="2">
        <v>40312</v>
      </c>
      <c r="B328" s="3"/>
      <c r="C328" s="4"/>
      <c r="D328" s="5" t="s">
        <v>2022</v>
      </c>
      <c r="E328" s="24">
        <v>423</v>
      </c>
    </row>
    <row r="329" spans="1:5" ht="14" thickBot="1">
      <c r="A329" s="2">
        <v>40312</v>
      </c>
      <c r="B329" s="3">
        <v>28</v>
      </c>
      <c r="C329" s="6">
        <v>40269</v>
      </c>
      <c r="D329" s="5" t="s">
        <v>2262</v>
      </c>
      <c r="E329" s="24">
        <v>9150</v>
      </c>
    </row>
    <row r="330" spans="1:5" ht="14" thickBot="1">
      <c r="A330" s="2">
        <v>40312</v>
      </c>
      <c r="B330" s="3">
        <v>2</v>
      </c>
      <c r="C330" s="6">
        <v>40269</v>
      </c>
      <c r="D330" s="5" t="s">
        <v>1787</v>
      </c>
      <c r="E330" s="24">
        <v>7320</v>
      </c>
    </row>
    <row r="331" spans="1:5" ht="14" thickBot="1">
      <c r="A331" s="2">
        <v>40312</v>
      </c>
      <c r="B331" s="3">
        <v>5</v>
      </c>
      <c r="C331" s="6">
        <v>40226</v>
      </c>
      <c r="D331" s="5" t="s">
        <v>1895</v>
      </c>
      <c r="E331" s="24">
        <v>15395.31</v>
      </c>
    </row>
    <row r="332" spans="1:5" ht="14" thickBot="1">
      <c r="A332" s="2">
        <v>40312</v>
      </c>
      <c r="B332" s="3">
        <v>2</v>
      </c>
      <c r="C332" s="6">
        <v>40311</v>
      </c>
      <c r="D332" s="5" t="s">
        <v>1918</v>
      </c>
      <c r="E332" s="24">
        <v>4575</v>
      </c>
    </row>
    <row r="333" spans="1:5" ht="14" thickBot="1">
      <c r="A333" s="2">
        <v>40312</v>
      </c>
      <c r="B333" s="3">
        <v>38</v>
      </c>
      <c r="C333" s="6">
        <v>40267</v>
      </c>
      <c r="D333" s="5" t="s">
        <v>2259</v>
      </c>
      <c r="E333" s="24">
        <v>10611.97</v>
      </c>
    </row>
    <row r="334" spans="1:5" ht="14" thickBot="1">
      <c r="A334" s="2">
        <v>40312</v>
      </c>
      <c r="B334" s="3">
        <v>4</v>
      </c>
      <c r="C334" s="6">
        <v>40268</v>
      </c>
      <c r="D334" s="5" t="s">
        <v>2039</v>
      </c>
      <c r="E334" s="24">
        <v>5700</v>
      </c>
    </row>
    <row r="335" spans="1:5" ht="14" thickBot="1">
      <c r="A335" s="2">
        <v>40312</v>
      </c>
      <c r="B335" s="3">
        <v>264</v>
      </c>
      <c r="C335" s="6">
        <v>40297</v>
      </c>
      <c r="D335" s="5" t="s">
        <v>2176</v>
      </c>
      <c r="E335" s="24">
        <v>19.52</v>
      </c>
    </row>
    <row r="336" spans="1:5" ht="14" thickBot="1">
      <c r="A336" s="2">
        <v>40312</v>
      </c>
      <c r="B336" s="3">
        <v>99</v>
      </c>
      <c r="C336" s="6">
        <v>40267</v>
      </c>
      <c r="D336" s="5" t="s">
        <v>2176</v>
      </c>
      <c r="E336" s="24">
        <v>466.21</v>
      </c>
    </row>
    <row r="337" spans="1:5" ht="14" thickBot="1">
      <c r="A337" s="2">
        <v>40312</v>
      </c>
      <c r="B337" s="3">
        <v>152</v>
      </c>
      <c r="C337" s="6" t="s">
        <v>2040</v>
      </c>
      <c r="D337" s="5" t="s">
        <v>2176</v>
      </c>
      <c r="E337" s="24">
        <v>16851.439999999999</v>
      </c>
    </row>
    <row r="338" spans="1:5" ht="14" thickBot="1">
      <c r="A338" s="2">
        <v>40312</v>
      </c>
      <c r="B338" s="3">
        <v>39</v>
      </c>
      <c r="C338" s="6">
        <v>40268</v>
      </c>
      <c r="D338" s="5" t="s">
        <v>2038</v>
      </c>
      <c r="E338" s="24">
        <v>924.87</v>
      </c>
    </row>
    <row r="339" spans="1:5" ht="14" thickBot="1">
      <c r="A339" s="2">
        <v>40312</v>
      </c>
      <c r="B339" s="3">
        <v>7</v>
      </c>
      <c r="C339" s="6">
        <v>40264</v>
      </c>
      <c r="D339" s="5" t="s">
        <v>1948</v>
      </c>
      <c r="E339" s="24">
        <v>1567.23</v>
      </c>
    </row>
    <row r="340" spans="1:5" ht="14" thickBot="1">
      <c r="A340" s="2">
        <v>40320</v>
      </c>
      <c r="B340" s="3">
        <v>14</v>
      </c>
      <c r="C340" s="6">
        <v>40299</v>
      </c>
      <c r="D340" s="5" t="s">
        <v>2036</v>
      </c>
      <c r="E340" s="24">
        <v>438538.85</v>
      </c>
    </row>
    <row r="341" spans="1:5" ht="14" thickBot="1">
      <c r="A341" s="2">
        <v>40320</v>
      </c>
      <c r="B341" s="3">
        <v>45</v>
      </c>
      <c r="C341" s="6">
        <v>40282</v>
      </c>
      <c r="D341" s="5" t="s">
        <v>2043</v>
      </c>
      <c r="E341" s="24">
        <v>53985</v>
      </c>
    </row>
    <row r="342" spans="1:5" ht="14" thickBot="1">
      <c r="A342" s="2">
        <v>40320</v>
      </c>
      <c r="B342" s="3">
        <v>297</v>
      </c>
      <c r="C342" s="6">
        <v>40282</v>
      </c>
      <c r="D342" s="5" t="s">
        <v>2044</v>
      </c>
      <c r="E342" s="24">
        <v>405.34</v>
      </c>
    </row>
    <row r="343" spans="1:5" ht="14" thickBot="1">
      <c r="A343" s="2">
        <v>40320</v>
      </c>
      <c r="B343" s="3">
        <v>298</v>
      </c>
      <c r="C343" s="6">
        <v>40282</v>
      </c>
      <c r="D343" s="5" t="s">
        <v>2044</v>
      </c>
      <c r="E343" s="24">
        <v>234.24</v>
      </c>
    </row>
    <row r="344" spans="1:5" ht="14" thickBot="1">
      <c r="A344" s="2">
        <v>40320</v>
      </c>
      <c r="B344" s="3">
        <v>31161</v>
      </c>
      <c r="C344" s="6">
        <v>40256</v>
      </c>
      <c r="D344" s="5" t="s">
        <v>2338</v>
      </c>
      <c r="E344" s="24">
        <v>15.25</v>
      </c>
    </row>
    <row r="345" spans="1:5" ht="14" thickBot="1">
      <c r="A345" s="2">
        <v>40320</v>
      </c>
      <c r="B345" s="3">
        <v>1</v>
      </c>
      <c r="C345" s="6">
        <v>39954</v>
      </c>
      <c r="D345" s="5" t="s">
        <v>2037</v>
      </c>
      <c r="E345" s="24">
        <v>3200</v>
      </c>
    </row>
    <row r="346" spans="1:5" ht="14" thickBot="1">
      <c r="A346" s="2">
        <v>40320</v>
      </c>
      <c r="B346" s="3">
        <v>1</v>
      </c>
      <c r="C346" s="6">
        <v>39954</v>
      </c>
      <c r="D346" s="5" t="s">
        <v>2433</v>
      </c>
      <c r="E346" s="24">
        <v>400</v>
      </c>
    </row>
    <row r="347" spans="1:5" ht="14" thickBot="1">
      <c r="A347" s="2">
        <v>40320</v>
      </c>
      <c r="B347" s="3">
        <v>3</v>
      </c>
      <c r="C347" s="6">
        <v>40267</v>
      </c>
      <c r="D347" s="5" t="s">
        <v>2580</v>
      </c>
      <c r="E347" s="24">
        <v>43.5</v>
      </c>
    </row>
    <row r="348" spans="1:5" ht="14" thickBot="1">
      <c r="A348" s="2">
        <v>40320</v>
      </c>
      <c r="B348" s="3">
        <v>12</v>
      </c>
      <c r="C348" s="6">
        <v>40297</v>
      </c>
      <c r="D348" s="5" t="s">
        <v>2404</v>
      </c>
      <c r="E348" s="24">
        <v>1736.44</v>
      </c>
    </row>
    <row r="349" spans="1:5" ht="14" thickBot="1">
      <c r="A349" s="2">
        <v>40320</v>
      </c>
      <c r="B349" s="3">
        <v>13</v>
      </c>
      <c r="C349" s="6">
        <v>40297</v>
      </c>
      <c r="D349" s="5" t="s">
        <v>2404</v>
      </c>
      <c r="E349" s="24">
        <v>19.52</v>
      </c>
    </row>
    <row r="350" spans="1:5" ht="14" thickBot="1">
      <c r="A350" s="2">
        <v>40320</v>
      </c>
      <c r="B350" s="3">
        <v>1</v>
      </c>
      <c r="C350" s="6">
        <v>40319</v>
      </c>
      <c r="D350" s="5" t="s">
        <v>2328</v>
      </c>
      <c r="E350" s="24">
        <v>1500</v>
      </c>
    </row>
    <row r="351" spans="1:5" ht="14" thickBot="1">
      <c r="A351" s="2">
        <v>40320</v>
      </c>
      <c r="B351" s="3">
        <v>5</v>
      </c>
      <c r="C351" s="6">
        <v>40308</v>
      </c>
      <c r="D351" s="5" t="s">
        <v>2204</v>
      </c>
      <c r="E351" s="24">
        <v>6234.2</v>
      </c>
    </row>
    <row r="352" spans="1:5" ht="14" thickBot="1">
      <c r="A352" s="2">
        <v>40320</v>
      </c>
      <c r="B352" s="3">
        <v>2</v>
      </c>
      <c r="C352" s="6">
        <v>40286</v>
      </c>
      <c r="D352" s="5" t="s">
        <v>2205</v>
      </c>
      <c r="E352" s="24">
        <v>4180.33</v>
      </c>
    </row>
    <row r="353" spans="1:5" ht="14" thickBot="1">
      <c r="A353" s="2">
        <v>40320</v>
      </c>
      <c r="B353" s="3">
        <v>9</v>
      </c>
      <c r="C353" s="6">
        <v>40281</v>
      </c>
      <c r="D353" s="5" t="s">
        <v>2852</v>
      </c>
      <c r="E353" s="24">
        <v>10200</v>
      </c>
    </row>
    <row r="354" spans="1:5" ht="14" thickBot="1">
      <c r="A354" s="2">
        <v>40320</v>
      </c>
      <c r="B354" s="3">
        <v>2</v>
      </c>
      <c r="C354" s="6">
        <v>40303</v>
      </c>
      <c r="D354" s="5" t="s">
        <v>2207</v>
      </c>
      <c r="E354" s="24">
        <v>5100</v>
      </c>
    </row>
    <row r="355" spans="1:5" ht="14" thickBot="1">
      <c r="A355" s="2">
        <v>40320</v>
      </c>
      <c r="B355" s="3">
        <v>3</v>
      </c>
      <c r="C355" s="6">
        <v>40283</v>
      </c>
      <c r="D355" s="5" t="s">
        <v>1984</v>
      </c>
      <c r="E355" s="24">
        <v>4270</v>
      </c>
    </row>
    <row r="356" spans="1:5" ht="14" thickBot="1">
      <c r="A356" s="2">
        <v>40320</v>
      </c>
      <c r="B356" s="3">
        <v>44</v>
      </c>
      <c r="C356" s="6">
        <v>40228</v>
      </c>
      <c r="D356" s="5" t="s">
        <v>1982</v>
      </c>
      <c r="E356" s="24">
        <v>917.61</v>
      </c>
    </row>
    <row r="357" spans="1:5" ht="14" thickBot="1">
      <c r="A357" s="2">
        <v>40320</v>
      </c>
      <c r="B357" s="3">
        <v>263</v>
      </c>
      <c r="C357" s="6">
        <v>40297</v>
      </c>
      <c r="D357" s="5" t="s">
        <v>1982</v>
      </c>
      <c r="E357" s="24">
        <v>644.16</v>
      </c>
    </row>
    <row r="358" spans="1:5" ht="14" thickBot="1">
      <c r="A358" s="2">
        <v>40320</v>
      </c>
      <c r="B358" s="3" t="s">
        <v>2209</v>
      </c>
      <c r="C358" s="6">
        <v>40297</v>
      </c>
      <c r="D358" s="5" t="s">
        <v>1982</v>
      </c>
      <c r="E358" s="24">
        <v>9228.64</v>
      </c>
    </row>
    <row r="359" spans="1:5" ht="14" thickBot="1">
      <c r="A359" s="2">
        <v>40320</v>
      </c>
      <c r="B359" s="3" t="s">
        <v>1855</v>
      </c>
      <c r="C359" s="6">
        <v>40236</v>
      </c>
      <c r="D359" s="5" t="s">
        <v>1982</v>
      </c>
      <c r="E359" s="24">
        <v>1205.6400000000001</v>
      </c>
    </row>
    <row r="360" spans="1:5" ht="14" thickBot="1">
      <c r="A360" s="2">
        <v>40320</v>
      </c>
      <c r="B360" s="3">
        <v>32</v>
      </c>
      <c r="C360" s="6">
        <v>40259</v>
      </c>
      <c r="D360" s="5" t="s">
        <v>2098</v>
      </c>
      <c r="E360" s="24">
        <v>660.01</v>
      </c>
    </row>
    <row r="361" spans="1:5" ht="14" thickBot="1">
      <c r="A361" s="2">
        <v>40320</v>
      </c>
      <c r="B361" s="3">
        <v>72</v>
      </c>
      <c r="C361" s="6">
        <v>40208</v>
      </c>
      <c r="D361" s="5" t="s">
        <v>1957</v>
      </c>
      <c r="E361" s="24">
        <v>134.19999999999999</v>
      </c>
    </row>
    <row r="362" spans="1:5" ht="14" thickBot="1">
      <c r="A362" s="2">
        <v>40320</v>
      </c>
      <c r="B362" s="3">
        <v>225</v>
      </c>
      <c r="C362" s="6">
        <v>40236</v>
      </c>
      <c r="D362" s="5" t="s">
        <v>1957</v>
      </c>
      <c r="E362" s="24">
        <v>671</v>
      </c>
    </row>
    <row r="363" spans="1:5" ht="14" thickBot="1">
      <c r="A363" s="2">
        <v>40320</v>
      </c>
      <c r="B363" s="3">
        <v>63</v>
      </c>
      <c r="C363" s="6">
        <v>40284</v>
      </c>
      <c r="D363" s="5" t="s">
        <v>2563</v>
      </c>
      <c r="E363" s="24">
        <v>47580</v>
      </c>
    </row>
    <row r="364" spans="1:5" ht="14" thickBot="1">
      <c r="A364" s="2">
        <v>40320</v>
      </c>
      <c r="B364" s="3">
        <v>8</v>
      </c>
      <c r="C364" s="6">
        <v>40281</v>
      </c>
      <c r="D364" s="5" t="s">
        <v>2440</v>
      </c>
      <c r="E364" s="24">
        <v>10980</v>
      </c>
    </row>
    <row r="365" spans="1:5" ht="14" thickBot="1">
      <c r="A365" s="2">
        <v>40320</v>
      </c>
      <c r="B365" s="3">
        <v>8</v>
      </c>
      <c r="C365" s="6">
        <v>40275</v>
      </c>
      <c r="D365" s="5" t="s">
        <v>2446</v>
      </c>
      <c r="E365" s="24">
        <v>28800</v>
      </c>
    </row>
    <row r="366" spans="1:5" ht="14" thickBot="1">
      <c r="A366" s="2">
        <v>40320</v>
      </c>
      <c r="B366" s="3">
        <v>37</v>
      </c>
      <c r="C366" s="6">
        <v>40285</v>
      </c>
      <c r="D366" s="5" t="s">
        <v>2679</v>
      </c>
      <c r="E366" s="24">
        <v>43859</v>
      </c>
    </row>
    <row r="367" spans="1:5" ht="14" thickBot="1">
      <c r="A367" s="2">
        <v>40325</v>
      </c>
      <c r="B367" s="3">
        <v>82</v>
      </c>
      <c r="C367" s="6">
        <v>40267</v>
      </c>
      <c r="D367" s="5" t="s">
        <v>2445</v>
      </c>
      <c r="E367" s="24">
        <v>327.60000000000002</v>
      </c>
    </row>
    <row r="368" spans="1:5" ht="14" thickBot="1">
      <c r="A368" s="2">
        <v>40325</v>
      </c>
      <c r="B368" s="3">
        <v>8</v>
      </c>
      <c r="C368" s="6">
        <v>40297</v>
      </c>
      <c r="D368" s="5" t="s">
        <v>2462</v>
      </c>
      <c r="E368" s="24">
        <v>7956</v>
      </c>
    </row>
    <row r="369" spans="1:5" ht="14" thickBot="1">
      <c r="A369" s="2">
        <v>40325</v>
      </c>
      <c r="B369" s="3">
        <v>7</v>
      </c>
      <c r="C369" s="6">
        <v>40297</v>
      </c>
      <c r="D369" s="5" t="s">
        <v>2463</v>
      </c>
      <c r="E369" s="24">
        <v>13800.01</v>
      </c>
    </row>
    <row r="370" spans="1:5" ht="14" thickBot="1">
      <c r="A370" s="2">
        <v>40325</v>
      </c>
      <c r="B370" s="3">
        <v>101</v>
      </c>
      <c r="C370" s="6">
        <v>40276</v>
      </c>
      <c r="D370" s="5" t="s">
        <v>2343</v>
      </c>
      <c r="E370" s="24">
        <v>100000</v>
      </c>
    </row>
    <row r="371" spans="1:5" ht="14" thickBot="1">
      <c r="A371" s="2">
        <v>40325</v>
      </c>
      <c r="B371" s="3">
        <v>2</v>
      </c>
      <c r="C371" s="6">
        <v>40303</v>
      </c>
      <c r="D371" s="5" t="s">
        <v>2212</v>
      </c>
      <c r="E371" s="24">
        <v>16032</v>
      </c>
    </row>
    <row r="372" spans="1:5" ht="14" thickBot="1">
      <c r="A372" s="2">
        <v>40325</v>
      </c>
      <c r="B372" s="3">
        <v>8782</v>
      </c>
      <c r="C372" s="6">
        <v>40221</v>
      </c>
      <c r="D372" s="5" t="s">
        <v>2456</v>
      </c>
      <c r="E372" s="24">
        <v>160.91</v>
      </c>
    </row>
    <row r="373" spans="1:5" ht="14" thickBot="1">
      <c r="A373" s="2">
        <v>40325</v>
      </c>
      <c r="B373" s="3">
        <v>19105</v>
      </c>
      <c r="C373" s="6">
        <v>40268</v>
      </c>
      <c r="D373" s="5" t="s">
        <v>2456</v>
      </c>
      <c r="E373" s="24">
        <v>216.34</v>
      </c>
    </row>
    <row r="374" spans="1:5" ht="14" thickBot="1">
      <c r="A374" s="2">
        <v>40325</v>
      </c>
      <c r="B374" s="3">
        <v>93</v>
      </c>
      <c r="C374" s="6">
        <v>40208</v>
      </c>
      <c r="D374" s="5" t="s">
        <v>3066</v>
      </c>
      <c r="E374" s="24">
        <v>244</v>
      </c>
    </row>
    <row r="375" spans="1:5" ht="14" thickBot="1">
      <c r="A375" s="2">
        <v>40325</v>
      </c>
      <c r="B375" s="3">
        <v>94</v>
      </c>
      <c r="C375" s="6">
        <v>40297</v>
      </c>
      <c r="D375" s="5" t="s">
        <v>3066</v>
      </c>
      <c r="E375" s="24">
        <v>1464</v>
      </c>
    </row>
    <row r="376" spans="1:5" ht="14" thickBot="1">
      <c r="A376" s="2">
        <v>40325</v>
      </c>
      <c r="B376" s="3">
        <v>66</v>
      </c>
      <c r="C376" s="6">
        <v>40275</v>
      </c>
      <c r="D376" s="5" t="s">
        <v>1578</v>
      </c>
      <c r="E376" s="24">
        <v>5516.53</v>
      </c>
    </row>
    <row r="377" spans="1:5" ht="14" thickBot="1">
      <c r="A377" s="2">
        <v>40325</v>
      </c>
      <c r="B377" s="3">
        <v>2</v>
      </c>
      <c r="C377" s="6">
        <v>40236</v>
      </c>
      <c r="D377" s="5" t="s">
        <v>2580</v>
      </c>
      <c r="E377" s="24">
        <v>69.599999999999994</v>
      </c>
    </row>
    <row r="378" spans="1:5" ht="14" thickBot="1">
      <c r="A378" s="2">
        <v>40325</v>
      </c>
      <c r="B378" s="3">
        <v>106</v>
      </c>
      <c r="C378" s="6">
        <v>40281</v>
      </c>
      <c r="D378" s="5" t="s">
        <v>2595</v>
      </c>
      <c r="E378" s="24">
        <v>24095</v>
      </c>
    </row>
    <row r="379" spans="1:5" ht="14" thickBot="1">
      <c r="A379" s="2">
        <v>40325</v>
      </c>
      <c r="B379" s="3">
        <v>26</v>
      </c>
      <c r="C379" s="6">
        <v>40281</v>
      </c>
      <c r="D379" s="5" t="s">
        <v>2602</v>
      </c>
      <c r="E379" s="24">
        <v>10980</v>
      </c>
    </row>
    <row r="380" spans="1:5" ht="14" thickBot="1">
      <c r="A380" s="2">
        <v>40325</v>
      </c>
      <c r="B380" s="3">
        <v>1</v>
      </c>
      <c r="C380" s="6">
        <v>40290</v>
      </c>
      <c r="D380" s="5" t="s">
        <v>2473</v>
      </c>
      <c r="E380" s="24">
        <v>730</v>
      </c>
    </row>
    <row r="381" spans="1:5" ht="14" thickBot="1">
      <c r="A381" s="2">
        <v>40325</v>
      </c>
      <c r="B381" s="3">
        <v>1</v>
      </c>
      <c r="C381" s="6">
        <v>40325</v>
      </c>
      <c r="D381" s="5" t="s">
        <v>2596</v>
      </c>
      <c r="E381" s="24">
        <v>80</v>
      </c>
    </row>
    <row r="382" spans="1:5" ht="14" thickBot="1">
      <c r="A382" s="2">
        <v>40325</v>
      </c>
      <c r="B382" s="3">
        <v>1</v>
      </c>
      <c r="C382" s="6">
        <v>40325</v>
      </c>
      <c r="D382" s="5" t="s">
        <v>2738</v>
      </c>
      <c r="E382" s="24">
        <v>80</v>
      </c>
    </row>
    <row r="383" spans="1:5" ht="14" thickBot="1">
      <c r="A383" s="2">
        <v>40325</v>
      </c>
      <c r="B383" s="3">
        <v>147</v>
      </c>
      <c r="C383" s="6">
        <v>40159</v>
      </c>
      <c r="D383" s="5" t="s">
        <v>3070</v>
      </c>
      <c r="E383" s="24">
        <v>5715.7</v>
      </c>
    </row>
    <row r="384" spans="1:5" ht="14" thickBot="1">
      <c r="A384" s="2">
        <v>40325</v>
      </c>
      <c r="B384" s="3">
        <v>2260</v>
      </c>
      <c r="C384" s="6">
        <v>40289</v>
      </c>
      <c r="D384" s="5" t="s">
        <v>3064</v>
      </c>
      <c r="E384" s="24">
        <v>1015.04</v>
      </c>
    </row>
    <row r="385" spans="1:5" ht="14" thickBot="1">
      <c r="A385" s="2">
        <v>40325</v>
      </c>
      <c r="B385" s="3">
        <v>20</v>
      </c>
      <c r="C385" s="6">
        <v>40268</v>
      </c>
      <c r="D385" s="5" t="s">
        <v>2358</v>
      </c>
      <c r="E385" s="24">
        <v>366</v>
      </c>
    </row>
    <row r="386" spans="1:5" ht="14" thickBot="1">
      <c r="A386" s="2">
        <v>40325</v>
      </c>
      <c r="B386" s="3">
        <v>78</v>
      </c>
      <c r="C386" s="6">
        <v>40297</v>
      </c>
      <c r="D386" s="5" t="s">
        <v>2567</v>
      </c>
      <c r="E386" s="24">
        <v>204</v>
      </c>
    </row>
    <row r="387" spans="1:5" ht="14" thickBot="1">
      <c r="A387" s="2">
        <v>40325</v>
      </c>
      <c r="B387" s="3">
        <v>232</v>
      </c>
      <c r="C387" s="6">
        <v>40291</v>
      </c>
      <c r="D387" s="5" t="s">
        <v>2567</v>
      </c>
      <c r="E387" s="24">
        <v>8.4700000000000006</v>
      </c>
    </row>
    <row r="388" spans="1:5" ht="14" thickBot="1">
      <c r="A388" s="2">
        <v>40325</v>
      </c>
      <c r="B388" s="3">
        <v>230</v>
      </c>
      <c r="C388" s="6">
        <v>40291</v>
      </c>
      <c r="D388" s="5" t="s">
        <v>2567</v>
      </c>
      <c r="E388" s="24">
        <v>46.82</v>
      </c>
    </row>
    <row r="389" spans="1:5" ht="14" thickBot="1">
      <c r="A389" s="2">
        <v>40325</v>
      </c>
      <c r="B389" s="3">
        <v>236</v>
      </c>
      <c r="C389" s="6">
        <v>40297</v>
      </c>
      <c r="D389" s="5" t="s">
        <v>2567</v>
      </c>
      <c r="E389" s="24">
        <v>1282.77</v>
      </c>
    </row>
    <row r="390" spans="1:5" ht="14" thickBot="1">
      <c r="A390" s="2">
        <v>40325</v>
      </c>
      <c r="B390" s="3">
        <v>237</v>
      </c>
      <c r="C390" s="6">
        <v>40297</v>
      </c>
      <c r="D390" s="5" t="s">
        <v>2567</v>
      </c>
      <c r="E390" s="24">
        <v>9.6</v>
      </c>
    </row>
    <row r="391" spans="1:5" ht="14" thickBot="1">
      <c r="A391" s="2">
        <v>40325</v>
      </c>
      <c r="B391" s="3">
        <v>238</v>
      </c>
      <c r="C391" s="6">
        <v>40297</v>
      </c>
      <c r="D391" s="5" t="s">
        <v>2567</v>
      </c>
      <c r="E391" s="24">
        <v>8.06</v>
      </c>
    </row>
    <row r="392" spans="1:5" ht="14" thickBot="1">
      <c r="A392" s="2">
        <v>40325</v>
      </c>
      <c r="B392" s="3" t="s">
        <v>2607</v>
      </c>
      <c r="C392" s="6">
        <v>40282</v>
      </c>
      <c r="D392" s="5" t="s">
        <v>2567</v>
      </c>
      <c r="E392" s="24">
        <v>253.2</v>
      </c>
    </row>
    <row r="393" spans="1:5" ht="14" thickBot="1">
      <c r="A393" s="2">
        <v>40325</v>
      </c>
      <c r="B393" s="3" t="s">
        <v>2608</v>
      </c>
      <c r="C393" s="6">
        <v>40297</v>
      </c>
      <c r="D393" s="5" t="s">
        <v>2567</v>
      </c>
      <c r="E393" s="24">
        <v>38303.9</v>
      </c>
    </row>
    <row r="394" spans="1:5" ht="14" thickBot="1">
      <c r="A394" s="2">
        <v>40325</v>
      </c>
      <c r="B394" s="3" t="s">
        <v>2609</v>
      </c>
      <c r="C394" s="6">
        <v>40297</v>
      </c>
      <c r="D394" s="5" t="s">
        <v>2567</v>
      </c>
      <c r="E394" s="24">
        <v>271.27999999999997</v>
      </c>
    </row>
    <row r="395" spans="1:5" ht="14" thickBot="1">
      <c r="A395" s="2">
        <v>40325</v>
      </c>
      <c r="B395" s="3" t="s">
        <v>2747</v>
      </c>
      <c r="C395" s="6">
        <v>40312</v>
      </c>
      <c r="D395" s="5" t="s">
        <v>2567</v>
      </c>
      <c r="E395" s="24">
        <v>1562.68</v>
      </c>
    </row>
    <row r="396" spans="1:5" ht="14" thickBot="1">
      <c r="A396" s="2">
        <v>40325</v>
      </c>
      <c r="B396" s="3" t="s">
        <v>2748</v>
      </c>
      <c r="C396" s="6">
        <v>40207</v>
      </c>
      <c r="D396" s="5" t="s">
        <v>2567</v>
      </c>
      <c r="E396" s="24">
        <v>264</v>
      </c>
    </row>
    <row r="397" spans="1:5" ht="14" thickBot="1">
      <c r="A397" s="2">
        <v>40325</v>
      </c>
      <c r="B397" s="3">
        <v>12</v>
      </c>
      <c r="C397" s="6">
        <v>40283</v>
      </c>
      <c r="D397" s="5" t="s">
        <v>3078</v>
      </c>
      <c r="E397" s="24">
        <v>2440</v>
      </c>
    </row>
    <row r="398" spans="1:5" ht="14" thickBot="1">
      <c r="A398" s="2">
        <v>40325</v>
      </c>
      <c r="B398" s="3">
        <v>428</v>
      </c>
      <c r="C398" s="6">
        <v>40277</v>
      </c>
      <c r="D398" s="5" t="s">
        <v>2565</v>
      </c>
      <c r="E398" s="24">
        <v>5490</v>
      </c>
    </row>
    <row r="399" spans="1:5" ht="14" thickBot="1">
      <c r="A399" s="2">
        <v>40325</v>
      </c>
      <c r="B399" s="3">
        <v>451</v>
      </c>
      <c r="C399" s="6">
        <v>40290</v>
      </c>
      <c r="D399" s="5" t="s">
        <v>2565</v>
      </c>
      <c r="E399" s="24">
        <v>17983.82</v>
      </c>
    </row>
    <row r="400" spans="1:5" ht="14" thickBot="1">
      <c r="A400" s="2">
        <v>40325</v>
      </c>
      <c r="B400" s="3">
        <v>489</v>
      </c>
      <c r="C400" s="6">
        <v>40290</v>
      </c>
      <c r="D400" s="5" t="s">
        <v>1694</v>
      </c>
      <c r="E400" s="24">
        <v>94.6</v>
      </c>
    </row>
    <row r="401" spans="1:5" ht="14" thickBot="1">
      <c r="A401" s="2">
        <v>40325</v>
      </c>
      <c r="B401" s="3">
        <v>3</v>
      </c>
      <c r="C401" s="6">
        <v>40270</v>
      </c>
      <c r="D401" s="5" t="s">
        <v>2706</v>
      </c>
      <c r="E401" s="24">
        <v>10370</v>
      </c>
    </row>
    <row r="402" spans="1:5" ht="14" thickBot="1">
      <c r="A402" s="2">
        <v>40337</v>
      </c>
      <c r="B402" s="3">
        <v>1475494685</v>
      </c>
      <c r="C402" s="6">
        <v>40305</v>
      </c>
      <c r="D402" s="5" t="s">
        <v>2300</v>
      </c>
      <c r="E402" s="24">
        <f>1244.56-1.5</f>
        <v>1243.06</v>
      </c>
    </row>
    <row r="403" spans="1:5" ht="14" thickBot="1">
      <c r="A403" s="2">
        <v>40337</v>
      </c>
      <c r="B403" s="3">
        <v>610</v>
      </c>
      <c r="C403" s="6">
        <v>40228</v>
      </c>
      <c r="D403" s="5" t="s">
        <v>2173</v>
      </c>
      <c r="E403" s="24">
        <v>576</v>
      </c>
    </row>
    <row r="404" spans="1:5" ht="14" thickBot="1">
      <c r="A404" s="2">
        <v>40338</v>
      </c>
      <c r="B404" s="3">
        <v>278</v>
      </c>
      <c r="C404" s="6">
        <v>40302</v>
      </c>
      <c r="D404" s="5" t="s">
        <v>2680</v>
      </c>
      <c r="E404" s="24">
        <v>33.229999999999997</v>
      </c>
    </row>
    <row r="405" spans="1:5" ht="14" thickBot="1">
      <c r="A405" s="2">
        <v>40338</v>
      </c>
      <c r="B405" s="3" t="s">
        <v>2294</v>
      </c>
      <c r="C405" s="4" t="s">
        <v>2295</v>
      </c>
      <c r="D405" s="5" t="s">
        <v>2680</v>
      </c>
      <c r="E405" s="24">
        <v>910.2</v>
      </c>
    </row>
    <row r="406" spans="1:5" ht="14" thickBot="1">
      <c r="A406" s="2">
        <v>40338</v>
      </c>
      <c r="B406" s="3">
        <v>2</v>
      </c>
      <c r="C406" s="6">
        <v>40304</v>
      </c>
      <c r="D406" s="5" t="s">
        <v>2815</v>
      </c>
      <c r="E406" s="24">
        <v>10444</v>
      </c>
    </row>
    <row r="407" spans="1:5" ht="14" thickBot="1">
      <c r="A407" s="2">
        <v>40338</v>
      </c>
      <c r="B407" s="3">
        <v>2</v>
      </c>
      <c r="C407" s="6">
        <v>40299</v>
      </c>
      <c r="D407" s="5" t="s">
        <v>1860</v>
      </c>
      <c r="E407" s="24">
        <v>915</v>
      </c>
    </row>
    <row r="408" spans="1:5" ht="14" thickBot="1">
      <c r="A408" s="2">
        <v>40338</v>
      </c>
      <c r="B408" s="3">
        <v>17</v>
      </c>
      <c r="C408" s="6">
        <v>40281</v>
      </c>
      <c r="D408" s="5" t="s">
        <v>2182</v>
      </c>
      <c r="E408" s="24">
        <v>3357.12</v>
      </c>
    </row>
    <row r="409" spans="1:5" ht="14" thickBot="1">
      <c r="A409" s="2">
        <v>40338</v>
      </c>
      <c r="B409" s="3">
        <v>2</v>
      </c>
      <c r="C409" s="6">
        <v>40248</v>
      </c>
      <c r="D409" s="5" t="s">
        <v>2189</v>
      </c>
      <c r="E409" s="24">
        <v>488</v>
      </c>
    </row>
    <row r="410" spans="1:5" ht="14" thickBot="1">
      <c r="A410" s="2">
        <v>40338</v>
      </c>
      <c r="B410" s="3">
        <v>227</v>
      </c>
      <c r="C410" s="6">
        <v>40277</v>
      </c>
      <c r="D410" s="5" t="s">
        <v>2186</v>
      </c>
      <c r="E410" s="24">
        <v>60</v>
      </c>
    </row>
    <row r="411" spans="1:5" ht="14" thickBot="1">
      <c r="A411" s="2">
        <v>40338</v>
      </c>
      <c r="B411" s="3">
        <v>228</v>
      </c>
      <c r="C411" s="6">
        <v>40277</v>
      </c>
      <c r="D411" s="5" t="s">
        <v>2186</v>
      </c>
      <c r="E411" s="24">
        <v>240</v>
      </c>
    </row>
    <row r="412" spans="1:5" ht="14" thickBot="1">
      <c r="A412" s="2">
        <v>40338</v>
      </c>
      <c r="B412" s="3">
        <v>711</v>
      </c>
      <c r="C412" s="6">
        <v>40281</v>
      </c>
      <c r="D412" s="5" t="s">
        <v>2187</v>
      </c>
      <c r="E412" s="24">
        <v>3960</v>
      </c>
    </row>
    <row r="413" spans="1:5" ht="14" thickBot="1">
      <c r="A413" s="2">
        <v>40338</v>
      </c>
      <c r="B413" s="3">
        <v>2014013066</v>
      </c>
      <c r="C413" s="6">
        <v>40267</v>
      </c>
      <c r="D413" s="5" t="s">
        <v>2322</v>
      </c>
      <c r="E413" s="24">
        <v>10980</v>
      </c>
    </row>
    <row r="414" spans="1:5" ht="14" thickBot="1">
      <c r="A414" s="2">
        <v>40338</v>
      </c>
      <c r="B414" s="3">
        <v>2014013067</v>
      </c>
      <c r="C414" s="6">
        <v>35519</v>
      </c>
      <c r="D414" s="5" t="s">
        <v>2322</v>
      </c>
      <c r="E414" s="24">
        <v>3766.38</v>
      </c>
    </row>
    <row r="415" spans="1:5" ht="14" thickBot="1">
      <c r="A415" s="2">
        <v>40338</v>
      </c>
      <c r="B415" s="3">
        <v>2014006592</v>
      </c>
      <c r="C415" s="6">
        <v>40236</v>
      </c>
      <c r="D415" s="5" t="s">
        <v>2322</v>
      </c>
      <c r="E415" s="24">
        <v>6844.2</v>
      </c>
    </row>
    <row r="416" spans="1:5" ht="14" thickBot="1">
      <c r="A416" s="2">
        <v>40338</v>
      </c>
      <c r="B416" s="3">
        <v>201401885</v>
      </c>
      <c r="C416" s="6">
        <v>40296</v>
      </c>
      <c r="D416" s="5" t="s">
        <v>2322</v>
      </c>
      <c r="E416" s="24">
        <v>1762.9</v>
      </c>
    </row>
    <row r="417" spans="1:5" ht="14" thickBot="1">
      <c r="A417" s="2">
        <v>40338</v>
      </c>
      <c r="B417" s="3">
        <v>82</v>
      </c>
      <c r="C417" s="6">
        <v>40297</v>
      </c>
      <c r="D417" s="5" t="s">
        <v>2323</v>
      </c>
      <c r="E417" s="24">
        <v>1523</v>
      </c>
    </row>
    <row r="418" spans="1:5" ht="14" thickBot="1">
      <c r="A418" s="2">
        <v>40338</v>
      </c>
      <c r="B418" s="3">
        <v>2</v>
      </c>
      <c r="C418" s="6">
        <v>40337</v>
      </c>
      <c r="D418" s="5" t="s">
        <v>2324</v>
      </c>
      <c r="E418" s="24">
        <v>480</v>
      </c>
    </row>
    <row r="419" spans="1:5" ht="14" thickBot="1">
      <c r="A419" s="2">
        <v>40338</v>
      </c>
      <c r="B419" s="3">
        <v>1</v>
      </c>
      <c r="C419" s="6">
        <v>40337</v>
      </c>
      <c r="D419" s="5" t="s">
        <v>2325</v>
      </c>
      <c r="E419" s="24">
        <v>800</v>
      </c>
    </row>
    <row r="420" spans="1:5" ht="14" thickBot="1">
      <c r="A420" s="2">
        <v>40338</v>
      </c>
      <c r="B420" s="3">
        <v>1</v>
      </c>
      <c r="C420" s="6">
        <v>40337</v>
      </c>
      <c r="D420" s="5" t="s">
        <v>2199</v>
      </c>
      <c r="E420" s="24">
        <v>240</v>
      </c>
    </row>
    <row r="421" spans="1:5" ht="14" thickBot="1">
      <c r="A421" s="2">
        <v>40338</v>
      </c>
      <c r="B421" s="3">
        <v>38</v>
      </c>
      <c r="C421" s="6">
        <v>40225</v>
      </c>
      <c r="D421" s="5" t="s">
        <v>2176</v>
      </c>
      <c r="E421" s="24">
        <v>189.66</v>
      </c>
    </row>
    <row r="422" spans="1:5" ht="14" thickBot="1">
      <c r="A422" s="2">
        <v>40338</v>
      </c>
      <c r="B422" s="3">
        <v>102</v>
      </c>
      <c r="C422" s="6">
        <v>40236</v>
      </c>
      <c r="D422" s="5" t="s">
        <v>2176</v>
      </c>
      <c r="E422" s="24">
        <v>72</v>
      </c>
    </row>
    <row r="423" spans="1:5" ht="14" thickBot="1">
      <c r="A423" s="2">
        <v>40338</v>
      </c>
      <c r="B423" s="3">
        <v>101</v>
      </c>
      <c r="C423" s="6">
        <v>40236</v>
      </c>
      <c r="D423" s="5" t="s">
        <v>2176</v>
      </c>
      <c r="E423" s="24">
        <v>218.08</v>
      </c>
    </row>
    <row r="424" spans="1:5" ht="14" thickBot="1">
      <c r="A424" s="2">
        <v>40338</v>
      </c>
      <c r="B424" s="3">
        <v>83</v>
      </c>
      <c r="C424" s="6">
        <v>40256</v>
      </c>
      <c r="D424" s="5" t="s">
        <v>2176</v>
      </c>
      <c r="E424" s="24">
        <v>277.19</v>
      </c>
    </row>
    <row r="425" spans="1:5" ht="14" thickBot="1">
      <c r="A425" s="2">
        <v>40338</v>
      </c>
      <c r="B425" s="3">
        <v>102</v>
      </c>
      <c r="C425" s="6">
        <v>40268</v>
      </c>
      <c r="D425" s="5" t="s">
        <v>2176</v>
      </c>
      <c r="E425" s="24">
        <v>78.45</v>
      </c>
    </row>
    <row r="426" spans="1:5" ht="14" thickBot="1">
      <c r="A426" s="2">
        <v>40338</v>
      </c>
      <c r="B426" s="3">
        <v>103</v>
      </c>
      <c r="C426" s="6">
        <v>40236</v>
      </c>
      <c r="D426" s="5" t="s">
        <v>2176</v>
      </c>
      <c r="E426" s="24">
        <v>184.32</v>
      </c>
    </row>
    <row r="427" spans="1:5" ht="14" thickBot="1">
      <c r="A427" s="2">
        <v>40338</v>
      </c>
      <c r="B427" s="3" t="s">
        <v>2202</v>
      </c>
      <c r="C427" s="6">
        <v>40236</v>
      </c>
      <c r="D427" s="5" t="s">
        <v>2176</v>
      </c>
      <c r="E427" s="24">
        <v>1634.72</v>
      </c>
    </row>
    <row r="428" spans="1:5" ht="14" thickBot="1">
      <c r="A428" s="2">
        <v>40338</v>
      </c>
      <c r="B428" s="3" t="s">
        <v>2200</v>
      </c>
      <c r="C428" s="6">
        <v>40236</v>
      </c>
      <c r="D428" s="5" t="s">
        <v>2176</v>
      </c>
      <c r="E428" s="24">
        <v>1370.06</v>
      </c>
    </row>
    <row r="429" spans="1:5" ht="14" thickBot="1">
      <c r="A429" s="2">
        <v>40338</v>
      </c>
      <c r="B429" s="3" t="s">
        <v>2201</v>
      </c>
      <c r="C429" s="6">
        <v>40267</v>
      </c>
      <c r="D429" s="5" t="s">
        <v>2176</v>
      </c>
      <c r="E429" s="24">
        <v>4162.21</v>
      </c>
    </row>
    <row r="430" spans="1:5" ht="14" thickBot="1">
      <c r="A430" s="2">
        <v>40338</v>
      </c>
      <c r="B430" s="3">
        <v>6</v>
      </c>
      <c r="C430" s="6">
        <v>40331</v>
      </c>
      <c r="D430" s="5" t="s">
        <v>1862</v>
      </c>
      <c r="E430" s="24">
        <v>6581.9</v>
      </c>
    </row>
    <row r="431" spans="1:5" ht="14" thickBot="1">
      <c r="A431" s="2">
        <v>40338</v>
      </c>
      <c r="B431" s="3">
        <v>15</v>
      </c>
      <c r="C431" s="6">
        <v>40328</v>
      </c>
      <c r="D431" s="5" t="s">
        <v>2083</v>
      </c>
      <c r="E431" s="24">
        <v>1736.44</v>
      </c>
    </row>
    <row r="432" spans="1:5" ht="14" thickBot="1">
      <c r="A432" s="2">
        <v>40338</v>
      </c>
      <c r="B432" s="3">
        <v>16</v>
      </c>
      <c r="C432" s="6">
        <v>40328</v>
      </c>
      <c r="D432" s="5" t="s">
        <v>2083</v>
      </c>
      <c r="E432" s="24">
        <v>41.8</v>
      </c>
    </row>
    <row r="433" spans="1:5" ht="14" thickBot="1">
      <c r="A433" s="2">
        <v>40338</v>
      </c>
      <c r="B433" s="3">
        <v>107</v>
      </c>
      <c r="C433" s="6">
        <v>40281</v>
      </c>
      <c r="D433" s="5" t="s">
        <v>2595</v>
      </c>
      <c r="E433" s="24">
        <v>3220.96</v>
      </c>
    </row>
    <row r="434" spans="1:5" ht="14" thickBot="1">
      <c r="A434" s="2">
        <v>40338</v>
      </c>
      <c r="B434" s="3">
        <v>14</v>
      </c>
      <c r="C434" s="6">
        <v>40305</v>
      </c>
      <c r="D434" s="5" t="s">
        <v>1979</v>
      </c>
      <c r="E434" s="24">
        <v>8320</v>
      </c>
    </row>
    <row r="435" spans="1:5" ht="14" thickBot="1">
      <c r="A435" s="2">
        <v>40338</v>
      </c>
      <c r="B435" s="3">
        <v>12</v>
      </c>
      <c r="C435" s="6">
        <v>40281</v>
      </c>
      <c r="D435" s="5" t="s">
        <v>1980</v>
      </c>
      <c r="E435" s="24">
        <v>6474.46</v>
      </c>
    </row>
    <row r="436" spans="1:5" ht="14" thickBot="1">
      <c r="A436" s="2">
        <v>40341</v>
      </c>
      <c r="B436" s="3">
        <v>39</v>
      </c>
      <c r="C436" s="6">
        <v>40239</v>
      </c>
      <c r="D436" s="5" t="s">
        <v>2443</v>
      </c>
      <c r="E436" s="24">
        <v>33712.870000000003</v>
      </c>
    </row>
    <row r="437" spans="1:5" ht="14" thickBot="1">
      <c r="A437" s="2">
        <v>40341</v>
      </c>
      <c r="B437" s="3">
        <v>1257</v>
      </c>
      <c r="C437" s="6">
        <v>40304</v>
      </c>
      <c r="D437" s="5" t="s">
        <v>2444</v>
      </c>
      <c r="E437" s="24">
        <v>614.88</v>
      </c>
    </row>
    <row r="438" spans="1:5" ht="14" thickBot="1">
      <c r="A438" s="2">
        <v>40341</v>
      </c>
      <c r="B438" s="3">
        <v>652</v>
      </c>
      <c r="C438" s="6">
        <v>40297</v>
      </c>
      <c r="D438" s="5" t="s">
        <v>2447</v>
      </c>
      <c r="E438" s="24">
        <v>5246</v>
      </c>
    </row>
    <row r="439" spans="1:5" ht="14" thickBot="1">
      <c r="A439" s="2">
        <v>40341</v>
      </c>
      <c r="B439" s="3">
        <v>10</v>
      </c>
      <c r="C439" s="6">
        <v>40304</v>
      </c>
      <c r="D439" s="5" t="s">
        <v>2365</v>
      </c>
      <c r="E439" s="24">
        <v>1464</v>
      </c>
    </row>
    <row r="440" spans="1:5" ht="14" thickBot="1">
      <c r="A440" s="2">
        <v>40341</v>
      </c>
      <c r="B440" s="3">
        <v>50</v>
      </c>
      <c r="C440" s="6">
        <v>40271</v>
      </c>
      <c r="D440" s="5" t="s">
        <v>1691</v>
      </c>
      <c r="E440" s="24">
        <v>9150</v>
      </c>
    </row>
    <row r="441" spans="1:5" ht="14" thickBot="1">
      <c r="A441" s="2">
        <v>40341</v>
      </c>
      <c r="B441" s="3">
        <v>30922</v>
      </c>
      <c r="C441" s="6">
        <v>40324</v>
      </c>
      <c r="D441" s="5" t="s">
        <v>2384</v>
      </c>
      <c r="E441" s="24">
        <v>252.88</v>
      </c>
    </row>
    <row r="442" spans="1:5" ht="14" thickBot="1">
      <c r="A442" s="2">
        <v>40341</v>
      </c>
      <c r="B442" s="3">
        <v>27352</v>
      </c>
      <c r="C442" s="6">
        <v>40309</v>
      </c>
      <c r="D442" s="5" t="s">
        <v>2384</v>
      </c>
      <c r="E442" s="24">
        <v>514.47</v>
      </c>
    </row>
    <row r="443" spans="1:5" ht="14" thickBot="1">
      <c r="A443" s="2">
        <v>40341</v>
      </c>
      <c r="B443" s="3">
        <v>75</v>
      </c>
      <c r="C443" s="6">
        <v>40250</v>
      </c>
      <c r="D443" s="5" t="s">
        <v>2176</v>
      </c>
      <c r="E443" s="24">
        <v>354.92</v>
      </c>
    </row>
    <row r="444" spans="1:5" ht="14" thickBot="1">
      <c r="A444" s="2">
        <v>40341</v>
      </c>
      <c r="B444" s="3">
        <v>52</v>
      </c>
      <c r="C444" s="6">
        <v>40235</v>
      </c>
      <c r="D444" s="5" t="s">
        <v>2176</v>
      </c>
      <c r="E444" s="24">
        <v>379.32</v>
      </c>
    </row>
    <row r="445" spans="1:5" ht="14" thickBot="1">
      <c r="A445" s="2">
        <v>40341</v>
      </c>
      <c r="B445" s="3">
        <v>19</v>
      </c>
      <c r="C445" s="6">
        <v>40310</v>
      </c>
      <c r="D445" s="5" t="s">
        <v>1861</v>
      </c>
      <c r="E445" s="24">
        <v>2184</v>
      </c>
    </row>
    <row r="446" spans="1:5" ht="14" thickBot="1">
      <c r="A446" s="2">
        <v>40341</v>
      </c>
      <c r="B446" s="3">
        <v>16</v>
      </c>
      <c r="C446" s="6">
        <v>40282</v>
      </c>
      <c r="D446" s="5" t="s">
        <v>2496</v>
      </c>
      <c r="E446" s="24">
        <v>915</v>
      </c>
    </row>
    <row r="447" spans="1:5" ht="14" thickBot="1">
      <c r="A447" s="2">
        <v>40341</v>
      </c>
      <c r="B447" s="3">
        <v>8</v>
      </c>
      <c r="C447" s="6">
        <v>40304</v>
      </c>
      <c r="D447" s="5" t="s">
        <v>2497</v>
      </c>
      <c r="E447" s="24">
        <v>5000</v>
      </c>
    </row>
    <row r="448" spans="1:5" ht="14" thickBot="1">
      <c r="A448" s="2">
        <v>40341</v>
      </c>
      <c r="B448" s="3">
        <v>175</v>
      </c>
      <c r="C448" s="6">
        <v>40281</v>
      </c>
      <c r="D448" s="5" t="s">
        <v>2498</v>
      </c>
      <c r="E448" s="24">
        <v>2430</v>
      </c>
    </row>
    <row r="449" spans="1:5" ht="14" thickBot="1">
      <c r="A449" s="2">
        <v>40341</v>
      </c>
      <c r="B449" s="3">
        <v>190</v>
      </c>
      <c r="C449" s="6">
        <v>40289</v>
      </c>
      <c r="D449" s="5" t="s">
        <v>2498</v>
      </c>
      <c r="E449" s="24">
        <v>60</v>
      </c>
    </row>
    <row r="450" spans="1:5" ht="14" thickBot="1">
      <c r="A450" s="2">
        <v>40341</v>
      </c>
      <c r="B450" s="3">
        <v>45</v>
      </c>
      <c r="C450" s="6">
        <v>40271</v>
      </c>
      <c r="D450" s="5" t="s">
        <v>2780</v>
      </c>
      <c r="E450" s="24">
        <v>10629.75</v>
      </c>
    </row>
    <row r="451" spans="1:5" ht="14" thickBot="1">
      <c r="A451" s="2">
        <v>40341</v>
      </c>
      <c r="B451" s="3">
        <v>47</v>
      </c>
      <c r="C451" s="6">
        <v>40299</v>
      </c>
      <c r="D451" s="5" t="s">
        <v>2921</v>
      </c>
      <c r="E451" s="24">
        <v>924.87</v>
      </c>
    </row>
    <row r="452" spans="1:5" ht="14" thickBot="1">
      <c r="A452" s="2">
        <v>40341</v>
      </c>
      <c r="B452" s="3">
        <v>573</v>
      </c>
      <c r="C452" s="6">
        <v>40297</v>
      </c>
      <c r="D452" s="5" t="s">
        <v>2451</v>
      </c>
      <c r="E452" s="24">
        <v>158.6</v>
      </c>
    </row>
    <row r="453" spans="1:5" ht="14" thickBot="1">
      <c r="A453" s="2">
        <v>40341</v>
      </c>
      <c r="B453" s="3">
        <v>384</v>
      </c>
      <c r="C453" s="6">
        <v>40267</v>
      </c>
      <c r="D453" s="5" t="s">
        <v>2451</v>
      </c>
      <c r="E453" s="24">
        <v>126.88</v>
      </c>
    </row>
    <row r="454" spans="1:5" ht="14" thickBot="1">
      <c r="A454" s="2">
        <v>40341</v>
      </c>
      <c r="B454" s="3">
        <v>574</v>
      </c>
      <c r="C454" s="6">
        <v>40297</v>
      </c>
      <c r="D454" s="5" t="s">
        <v>2451</v>
      </c>
      <c r="E454" s="24">
        <v>3708.7</v>
      </c>
    </row>
    <row r="455" spans="1:5" ht="14" thickBot="1">
      <c r="A455" s="2">
        <v>40341</v>
      </c>
      <c r="B455" s="3">
        <v>3832</v>
      </c>
      <c r="C455" s="6">
        <v>40268</v>
      </c>
      <c r="D455" s="5" t="s">
        <v>2647</v>
      </c>
      <c r="E455" s="24">
        <v>6710</v>
      </c>
    </row>
    <row r="456" spans="1:5" ht="14" thickBot="1">
      <c r="A456" s="2">
        <v>40341</v>
      </c>
      <c r="B456" s="3">
        <v>3814</v>
      </c>
      <c r="C456" s="6">
        <v>40268</v>
      </c>
      <c r="D456" s="5" t="s">
        <v>2647</v>
      </c>
      <c r="E456" s="24">
        <v>2809.66</v>
      </c>
    </row>
    <row r="457" spans="1:5" ht="14" thickBot="1">
      <c r="A457" s="2">
        <v>40341</v>
      </c>
      <c r="B457" s="3">
        <v>1173</v>
      </c>
      <c r="C457" s="6">
        <v>40239</v>
      </c>
      <c r="D457" s="5" t="s">
        <v>2647</v>
      </c>
      <c r="E457" s="24">
        <v>497.76</v>
      </c>
    </row>
    <row r="458" spans="1:5" ht="14" thickBot="1">
      <c r="A458" s="2">
        <v>40341</v>
      </c>
      <c r="B458" s="3">
        <v>1174</v>
      </c>
      <c r="C458" s="6">
        <v>40239</v>
      </c>
      <c r="D458" s="5" t="s">
        <v>2647</v>
      </c>
      <c r="E458" s="24">
        <v>1821.46</v>
      </c>
    </row>
    <row r="459" spans="1:5" ht="14" thickBot="1">
      <c r="A459" s="2">
        <v>40341</v>
      </c>
      <c r="B459" s="3">
        <v>3619</v>
      </c>
      <c r="C459" s="6">
        <v>40268</v>
      </c>
      <c r="D459" s="5" t="s">
        <v>2647</v>
      </c>
      <c r="E459" s="24">
        <v>619.76</v>
      </c>
    </row>
    <row r="460" spans="1:5" ht="14" thickBot="1">
      <c r="A460" s="2">
        <v>40341</v>
      </c>
      <c r="B460" s="3">
        <v>3620</v>
      </c>
      <c r="C460" s="6">
        <v>40268</v>
      </c>
      <c r="D460" s="5" t="s">
        <v>2647</v>
      </c>
      <c r="E460" s="24">
        <v>619.76</v>
      </c>
    </row>
    <row r="461" spans="1:5" ht="14" thickBot="1">
      <c r="A461" s="2">
        <v>40341</v>
      </c>
      <c r="B461" s="3">
        <v>1172</v>
      </c>
      <c r="C461" s="6">
        <v>40239</v>
      </c>
      <c r="D461" s="5" t="s">
        <v>2647</v>
      </c>
      <c r="E461" s="24">
        <v>497.76</v>
      </c>
    </row>
    <row r="462" spans="1:5" ht="14" thickBot="1">
      <c r="A462" s="2">
        <v>40345</v>
      </c>
      <c r="B462" s="3">
        <v>46</v>
      </c>
      <c r="C462" s="6">
        <v>40274</v>
      </c>
      <c r="D462" s="5" t="s">
        <v>2084</v>
      </c>
      <c r="E462" s="24">
        <v>4056.5</v>
      </c>
    </row>
    <row r="463" spans="1:5" ht="14" thickBot="1">
      <c r="A463" s="2">
        <v>40346</v>
      </c>
      <c r="B463" s="3"/>
      <c r="C463" s="6"/>
      <c r="D463" s="5" t="s">
        <v>2781</v>
      </c>
      <c r="E463" s="24">
        <v>80</v>
      </c>
    </row>
    <row r="464" spans="1:5" ht="14" thickBot="1">
      <c r="A464" s="2">
        <v>40346</v>
      </c>
      <c r="B464" s="3" t="s">
        <v>1623</v>
      </c>
      <c r="C464" s="4"/>
      <c r="D464" s="5" t="s">
        <v>2385</v>
      </c>
      <c r="E464" s="24">
        <v>115</v>
      </c>
    </row>
    <row r="465" spans="1:5" ht="14" thickBot="1">
      <c r="A465" s="2">
        <v>40351</v>
      </c>
      <c r="B465" s="3">
        <v>1</v>
      </c>
      <c r="C465" s="6">
        <v>40351</v>
      </c>
      <c r="D465" s="5" t="s">
        <v>2260</v>
      </c>
      <c r="E465" s="24">
        <v>100</v>
      </c>
    </row>
    <row r="466" spans="1:5" ht="14" thickBot="1">
      <c r="A466" s="2">
        <v>40351</v>
      </c>
      <c r="B466" s="3">
        <v>1</v>
      </c>
      <c r="C466" s="6">
        <v>40351</v>
      </c>
      <c r="D466" s="5" t="s">
        <v>2501</v>
      </c>
      <c r="E466" s="24">
        <v>100</v>
      </c>
    </row>
    <row r="467" spans="1:5" ht="14" thickBot="1">
      <c r="A467" s="2">
        <v>40351</v>
      </c>
      <c r="B467" s="3">
        <v>414</v>
      </c>
      <c r="C467" s="6">
        <v>40290</v>
      </c>
      <c r="D467" s="5" t="s">
        <v>2508</v>
      </c>
      <c r="E467" s="24">
        <v>750</v>
      </c>
    </row>
    <row r="468" spans="1:5" ht="14" thickBot="1">
      <c r="A468" s="2">
        <v>40351</v>
      </c>
      <c r="B468" s="3">
        <v>17</v>
      </c>
      <c r="C468" s="6">
        <v>40283</v>
      </c>
      <c r="D468" s="5" t="s">
        <v>2779</v>
      </c>
      <c r="E468" s="24">
        <v>6100</v>
      </c>
    </row>
    <row r="469" spans="1:5" ht="14" thickBot="1">
      <c r="A469" s="2">
        <v>40351</v>
      </c>
      <c r="B469" s="3">
        <v>6</v>
      </c>
      <c r="C469" s="6">
        <v>40297</v>
      </c>
      <c r="D469" s="5" t="s">
        <v>3060</v>
      </c>
      <c r="E469" s="24">
        <v>9089</v>
      </c>
    </row>
    <row r="470" spans="1:5" ht="14" thickBot="1">
      <c r="A470" s="2">
        <v>40351</v>
      </c>
      <c r="B470" s="3">
        <v>1</v>
      </c>
      <c r="C470" s="6">
        <v>40351</v>
      </c>
      <c r="D470" s="5" t="s">
        <v>2560</v>
      </c>
      <c r="E470" s="24">
        <v>80</v>
      </c>
    </row>
    <row r="471" spans="1:5" ht="14" thickBot="1">
      <c r="A471" s="2">
        <v>40351</v>
      </c>
      <c r="B471" s="3">
        <v>385</v>
      </c>
      <c r="C471" s="6">
        <v>40316</v>
      </c>
      <c r="D471" s="5" t="s">
        <v>2044</v>
      </c>
      <c r="E471" s="24">
        <v>405.04</v>
      </c>
    </row>
    <row r="472" spans="1:5" ht="14" thickBot="1">
      <c r="A472" s="2">
        <v>40351</v>
      </c>
      <c r="B472" s="3">
        <v>386</v>
      </c>
      <c r="C472" s="6">
        <v>40316</v>
      </c>
      <c r="D472" s="5" t="s">
        <v>2044</v>
      </c>
      <c r="E472" s="24">
        <v>234.34</v>
      </c>
    </row>
    <row r="473" spans="1:5" ht="14" thickBot="1">
      <c r="A473" s="2">
        <v>40351</v>
      </c>
      <c r="B473" s="3">
        <v>81</v>
      </c>
      <c r="C473" s="6">
        <v>40309</v>
      </c>
      <c r="D473" s="5" t="s">
        <v>2985</v>
      </c>
      <c r="E473" s="24">
        <v>17043.97</v>
      </c>
    </row>
    <row r="474" spans="1:5" ht="14" thickBot="1">
      <c r="A474" s="2">
        <v>40351</v>
      </c>
      <c r="B474" s="3">
        <v>292</v>
      </c>
      <c r="C474" s="6">
        <v>40312</v>
      </c>
      <c r="D474" s="5" t="s">
        <v>2985</v>
      </c>
      <c r="E474" s="24">
        <v>6.74</v>
      </c>
    </row>
    <row r="475" spans="1:5" ht="14" thickBot="1">
      <c r="A475" s="2">
        <v>40351</v>
      </c>
      <c r="B475" s="3">
        <v>290</v>
      </c>
      <c r="C475" s="6">
        <v>40312</v>
      </c>
      <c r="D475" s="5" t="s">
        <v>2985</v>
      </c>
      <c r="E475" s="24">
        <v>5.07</v>
      </c>
    </row>
    <row r="476" spans="1:5" ht="14" thickBot="1">
      <c r="A476" s="2">
        <v>40351</v>
      </c>
      <c r="B476" s="3">
        <v>90</v>
      </c>
      <c r="C476" s="6">
        <v>40312</v>
      </c>
      <c r="D476" s="5" t="s">
        <v>2985</v>
      </c>
      <c r="E476" s="24">
        <v>822.12</v>
      </c>
    </row>
    <row r="477" spans="1:5" ht="14" thickBot="1">
      <c r="A477" s="2">
        <v>40351</v>
      </c>
      <c r="B477" s="3">
        <v>289</v>
      </c>
      <c r="C477" s="6">
        <v>40309</v>
      </c>
      <c r="D477" s="5" t="s">
        <v>2985</v>
      </c>
      <c r="E477" s="24">
        <v>45.07</v>
      </c>
    </row>
    <row r="478" spans="1:5" ht="14" thickBot="1">
      <c r="A478" s="2">
        <v>40351</v>
      </c>
      <c r="B478" s="3">
        <v>291</v>
      </c>
      <c r="C478" s="6">
        <v>40312</v>
      </c>
      <c r="D478" s="5" t="s">
        <v>2985</v>
      </c>
      <c r="E478" s="24">
        <v>12.88</v>
      </c>
    </row>
    <row r="479" spans="1:5" ht="14" thickBot="1">
      <c r="A479" s="2">
        <v>40351</v>
      </c>
      <c r="B479" s="3" t="s">
        <v>2986</v>
      </c>
      <c r="C479" s="6">
        <v>40312</v>
      </c>
      <c r="D479" s="5" t="s">
        <v>2985</v>
      </c>
      <c r="E479" s="24">
        <v>190</v>
      </c>
    </row>
    <row r="480" spans="1:5" ht="14" thickBot="1">
      <c r="A480" s="2">
        <v>40351</v>
      </c>
      <c r="B480" s="3" t="s">
        <v>2987</v>
      </c>
      <c r="C480" s="6">
        <v>40312</v>
      </c>
      <c r="D480" s="5" t="s">
        <v>2985</v>
      </c>
      <c r="E480" s="24">
        <v>355.92</v>
      </c>
    </row>
    <row r="481" spans="1:5" ht="14" thickBot="1">
      <c r="A481" s="2">
        <v>40351</v>
      </c>
      <c r="B481" s="3" t="s">
        <v>2988</v>
      </c>
      <c r="C481" s="6">
        <v>40312</v>
      </c>
      <c r="D481" s="5" t="s">
        <v>2985</v>
      </c>
      <c r="E481" s="24">
        <v>226.5</v>
      </c>
    </row>
    <row r="482" spans="1:5" ht="14" thickBot="1">
      <c r="A482" s="2">
        <v>40351</v>
      </c>
      <c r="B482" s="3">
        <v>9</v>
      </c>
      <c r="C482" s="6">
        <v>40337</v>
      </c>
      <c r="D482" s="5" t="s">
        <v>2854</v>
      </c>
      <c r="E482" s="24">
        <v>3206.4</v>
      </c>
    </row>
    <row r="483" spans="1:5" ht="14" thickBot="1">
      <c r="A483" s="2">
        <v>40351</v>
      </c>
      <c r="B483" s="3">
        <v>7</v>
      </c>
      <c r="C483" s="6">
        <v>40337</v>
      </c>
      <c r="D483" s="5" t="s">
        <v>2717</v>
      </c>
      <c r="E483" s="24">
        <v>7481.6</v>
      </c>
    </row>
    <row r="484" spans="1:5" ht="14" thickBot="1">
      <c r="A484" s="2">
        <v>40351</v>
      </c>
      <c r="B484" s="3">
        <v>11400705</v>
      </c>
      <c r="C484" s="6">
        <v>40297</v>
      </c>
      <c r="D484" s="5" t="s">
        <v>2276</v>
      </c>
      <c r="E484" s="24">
        <v>1453.46</v>
      </c>
    </row>
    <row r="485" spans="1:5" ht="14" thickBot="1">
      <c r="A485" s="2">
        <v>40351</v>
      </c>
      <c r="B485" s="3">
        <v>5</v>
      </c>
      <c r="C485" s="6">
        <v>40332</v>
      </c>
      <c r="D485" s="5" t="s">
        <v>2580</v>
      </c>
      <c r="E485" s="24">
        <v>118.47</v>
      </c>
    </row>
    <row r="486" spans="1:5" ht="14" thickBot="1">
      <c r="A486" s="2">
        <v>40351</v>
      </c>
      <c r="B486" s="3">
        <v>692</v>
      </c>
      <c r="C486" s="6">
        <v>40297</v>
      </c>
      <c r="D486" s="5" t="s">
        <v>1957</v>
      </c>
      <c r="E486" s="24">
        <v>732</v>
      </c>
    </row>
    <row r="487" spans="1:5" ht="14" thickBot="1">
      <c r="A487" s="2">
        <v>40351</v>
      </c>
      <c r="B487" s="3">
        <v>693</v>
      </c>
      <c r="C487" s="6">
        <v>40297</v>
      </c>
      <c r="D487" s="5" t="s">
        <v>1957</v>
      </c>
      <c r="E487" s="24">
        <v>536.79999999999995</v>
      </c>
    </row>
    <row r="488" spans="1:5" ht="14" thickBot="1">
      <c r="A488" s="2">
        <v>40351</v>
      </c>
      <c r="B488" s="3">
        <v>212</v>
      </c>
      <c r="C488" s="6">
        <v>40297</v>
      </c>
      <c r="D488" s="5" t="s">
        <v>2525</v>
      </c>
      <c r="E488" s="24">
        <v>7051.6</v>
      </c>
    </row>
    <row r="489" spans="1:5" ht="14" thickBot="1">
      <c r="A489" s="2">
        <v>40351</v>
      </c>
      <c r="B489" s="3">
        <v>281</v>
      </c>
      <c r="C489" s="6">
        <v>40328</v>
      </c>
      <c r="D489" s="5" t="s">
        <v>2525</v>
      </c>
      <c r="E489" s="24">
        <v>1342</v>
      </c>
    </row>
    <row r="490" spans="1:5" ht="14" thickBot="1">
      <c r="A490" s="2">
        <v>40351</v>
      </c>
      <c r="B490" s="3">
        <v>5</v>
      </c>
      <c r="C490" s="6">
        <v>40277</v>
      </c>
      <c r="D490" s="5" t="s">
        <v>2389</v>
      </c>
      <c r="E490" s="24">
        <v>10980</v>
      </c>
    </row>
    <row r="491" spans="1:5" ht="14" thickBot="1">
      <c r="A491" s="2">
        <v>40351</v>
      </c>
      <c r="B491" s="3">
        <v>25</v>
      </c>
      <c r="C491" s="6">
        <v>40291</v>
      </c>
      <c r="D491" s="5" t="s">
        <v>2399</v>
      </c>
      <c r="E491" s="24">
        <v>405</v>
      </c>
    </row>
    <row r="492" spans="1:5" ht="14" thickBot="1">
      <c r="A492" s="2">
        <v>40351</v>
      </c>
      <c r="B492" s="3">
        <v>734</v>
      </c>
      <c r="C492" s="6">
        <v>40272</v>
      </c>
      <c r="D492" s="5" t="s">
        <v>2533</v>
      </c>
      <c r="E492" s="24">
        <v>4985</v>
      </c>
    </row>
    <row r="493" spans="1:5" ht="14" thickBot="1">
      <c r="A493" s="2">
        <v>40351</v>
      </c>
      <c r="B493" s="3">
        <v>930</v>
      </c>
      <c r="C493" s="6">
        <v>40314</v>
      </c>
      <c r="D493" s="5" t="s">
        <v>2533</v>
      </c>
      <c r="E493" s="24">
        <v>150</v>
      </c>
    </row>
    <row r="494" spans="1:5" ht="14" thickBot="1">
      <c r="A494" s="2">
        <v>40351</v>
      </c>
      <c r="B494" s="3">
        <v>1074</v>
      </c>
      <c r="C494" s="6">
        <v>40328</v>
      </c>
      <c r="D494" s="5" t="s">
        <v>2533</v>
      </c>
      <c r="E494" s="24">
        <v>150</v>
      </c>
    </row>
    <row r="495" spans="1:5" ht="14" thickBot="1">
      <c r="A495" s="2">
        <v>40351</v>
      </c>
      <c r="B495" s="3">
        <v>1076</v>
      </c>
      <c r="C495" s="6">
        <v>40328</v>
      </c>
      <c r="D495" s="5" t="s">
        <v>2533</v>
      </c>
      <c r="E495" s="24">
        <v>150</v>
      </c>
    </row>
    <row r="496" spans="1:5" ht="14" thickBot="1">
      <c r="A496" s="2">
        <v>40351</v>
      </c>
      <c r="B496" s="3">
        <v>1</v>
      </c>
      <c r="C496" s="6">
        <v>40351</v>
      </c>
      <c r="D496" s="5" t="s">
        <v>2518</v>
      </c>
      <c r="E496" s="24">
        <v>800</v>
      </c>
    </row>
    <row r="497" spans="1:5" ht="14" thickBot="1">
      <c r="A497" s="2">
        <v>40351</v>
      </c>
      <c r="B497" s="3">
        <v>44</v>
      </c>
      <c r="C497" s="6">
        <v>40309</v>
      </c>
      <c r="D497" s="5" t="s">
        <v>2679</v>
      </c>
      <c r="E497" s="24">
        <v>3843</v>
      </c>
    </row>
    <row r="498" spans="1:5" ht="14" thickBot="1">
      <c r="A498" s="2">
        <v>40351</v>
      </c>
      <c r="B498" s="3">
        <v>8</v>
      </c>
      <c r="C498" s="6">
        <v>40318</v>
      </c>
      <c r="D498" s="5" t="s">
        <v>1922</v>
      </c>
      <c r="E498" s="24">
        <v>1100</v>
      </c>
    </row>
    <row r="499" spans="1:5" ht="14" thickBot="1">
      <c r="A499" s="2">
        <v>40358</v>
      </c>
      <c r="B499" s="3">
        <v>129</v>
      </c>
      <c r="C499" s="6">
        <v>40264</v>
      </c>
      <c r="D499" s="5" t="s">
        <v>2266</v>
      </c>
      <c r="E499" s="24">
        <v>305</v>
      </c>
    </row>
    <row r="500" spans="1:5" ht="14" thickBot="1">
      <c r="A500" s="2">
        <v>40358</v>
      </c>
      <c r="B500" s="3">
        <v>197</v>
      </c>
      <c r="C500" s="6">
        <v>40298</v>
      </c>
      <c r="D500" s="5" t="s">
        <v>2727</v>
      </c>
      <c r="E500" s="24">
        <v>7221.3</v>
      </c>
    </row>
    <row r="501" spans="1:5" ht="14" thickBot="1">
      <c r="A501" s="2">
        <v>40358</v>
      </c>
      <c r="B501" s="3">
        <v>198</v>
      </c>
      <c r="C501" s="6">
        <v>40298</v>
      </c>
      <c r="D501" s="5" t="s">
        <v>2727</v>
      </c>
      <c r="E501" s="24">
        <v>5931.3</v>
      </c>
    </row>
    <row r="502" spans="1:5" ht="14" thickBot="1">
      <c r="A502" s="2">
        <v>40358</v>
      </c>
      <c r="B502" s="3">
        <v>3957</v>
      </c>
      <c r="C502" s="6">
        <v>40316</v>
      </c>
      <c r="D502" s="5" t="s">
        <v>2254</v>
      </c>
      <c r="E502" s="24">
        <v>488</v>
      </c>
    </row>
    <row r="503" spans="1:5" ht="14" thickBot="1">
      <c r="A503" s="2">
        <v>40358</v>
      </c>
      <c r="B503" s="3">
        <v>3958</v>
      </c>
      <c r="C503" s="6">
        <v>40316</v>
      </c>
      <c r="D503" s="5" t="s">
        <v>2254</v>
      </c>
      <c r="E503" s="24">
        <v>274.5</v>
      </c>
    </row>
    <row r="504" spans="1:5" ht="14" thickBot="1">
      <c r="A504" s="2">
        <v>40358</v>
      </c>
      <c r="B504" s="3">
        <v>9</v>
      </c>
      <c r="C504" s="6">
        <v>40337</v>
      </c>
      <c r="D504" s="5" t="s">
        <v>2930</v>
      </c>
      <c r="E504" s="24">
        <v>11993.09</v>
      </c>
    </row>
    <row r="505" spans="1:5" ht="14" thickBot="1">
      <c r="A505" s="2">
        <v>40358</v>
      </c>
      <c r="B505" s="3">
        <v>276</v>
      </c>
      <c r="C505" s="6">
        <v>40267</v>
      </c>
      <c r="D505" s="5" t="s">
        <v>2931</v>
      </c>
      <c r="E505" s="24">
        <f>752.12-63.44</f>
        <v>688.68000000000006</v>
      </c>
    </row>
    <row r="506" spans="1:5" ht="14" thickBot="1">
      <c r="A506" s="2">
        <v>40358</v>
      </c>
      <c r="B506" s="3">
        <v>367</v>
      </c>
      <c r="C506" s="6">
        <v>40297</v>
      </c>
      <c r="D506" s="5" t="s">
        <v>2931</v>
      </c>
      <c r="E506" s="24">
        <v>941.8</v>
      </c>
    </row>
    <row r="507" spans="1:5" ht="14" thickBot="1">
      <c r="A507" s="2">
        <v>40358</v>
      </c>
      <c r="B507" s="3">
        <v>189</v>
      </c>
      <c r="C507" s="6">
        <v>40236</v>
      </c>
      <c r="D507" s="5" t="s">
        <v>2931</v>
      </c>
      <c r="E507" s="24">
        <f>320.86-29.28</f>
        <v>291.58000000000004</v>
      </c>
    </row>
    <row r="508" spans="1:5" ht="14" thickBot="1">
      <c r="A508" s="2">
        <v>40358</v>
      </c>
      <c r="B508" s="3">
        <v>1402325</v>
      </c>
      <c r="C508" s="6">
        <v>40304</v>
      </c>
      <c r="D508" s="5" t="s">
        <v>2853</v>
      </c>
      <c r="E508" s="24">
        <v>510</v>
      </c>
    </row>
    <row r="509" spans="1:5" ht="14" thickBot="1">
      <c r="A509" s="2">
        <v>40358</v>
      </c>
      <c r="B509" s="3">
        <v>1402624</v>
      </c>
      <c r="C509" s="6">
        <v>40317</v>
      </c>
      <c r="D509" s="5" t="s">
        <v>2853</v>
      </c>
      <c r="E509" s="24">
        <v>29703</v>
      </c>
    </row>
    <row r="510" spans="1:5" ht="14" thickBot="1">
      <c r="A510" s="2">
        <v>40358</v>
      </c>
      <c r="B510" s="3">
        <v>67</v>
      </c>
      <c r="C510" s="6">
        <v>40328</v>
      </c>
      <c r="D510" s="5" t="s">
        <v>2098</v>
      </c>
      <c r="E510" s="24">
        <v>9350.8799999999992</v>
      </c>
    </row>
    <row r="511" spans="1:5" ht="14" thickBot="1">
      <c r="A511" s="2">
        <v>40358</v>
      </c>
      <c r="B511" s="3">
        <v>2</v>
      </c>
      <c r="C511" s="6">
        <v>40346</v>
      </c>
      <c r="D511" s="5" t="s">
        <v>2716</v>
      </c>
      <c r="E511" s="24">
        <v>510</v>
      </c>
    </row>
    <row r="512" spans="1:5" ht="14" thickBot="1">
      <c r="A512" s="2">
        <v>40358</v>
      </c>
      <c r="B512" s="3">
        <v>8714053400</v>
      </c>
      <c r="C512" s="6">
        <v>40312</v>
      </c>
      <c r="D512" s="5" t="s">
        <v>2338</v>
      </c>
      <c r="E512" s="24">
        <v>86.2</v>
      </c>
    </row>
    <row r="513" spans="1:5" ht="14" thickBot="1">
      <c r="A513" s="2">
        <v>40358</v>
      </c>
      <c r="B513" s="3">
        <v>3</v>
      </c>
      <c r="C513" s="6">
        <v>40323</v>
      </c>
      <c r="D513" s="5" t="s">
        <v>2212</v>
      </c>
      <c r="E513" s="24">
        <v>5344</v>
      </c>
    </row>
    <row r="514" spans="1:5" ht="14" thickBot="1">
      <c r="A514" s="2">
        <v>40358</v>
      </c>
      <c r="B514" s="3">
        <v>10</v>
      </c>
      <c r="C514" s="6">
        <v>40318</v>
      </c>
      <c r="D514" s="5" t="s">
        <v>2442</v>
      </c>
      <c r="E514" s="24">
        <v>5612</v>
      </c>
    </row>
    <row r="515" spans="1:5" ht="14" thickBot="1">
      <c r="A515" s="2">
        <v>40358</v>
      </c>
      <c r="B515" s="3">
        <v>105</v>
      </c>
      <c r="C515" s="6">
        <v>40316</v>
      </c>
      <c r="D515" s="5" t="s">
        <v>2566</v>
      </c>
      <c r="E515" s="24">
        <v>3531.9</v>
      </c>
    </row>
    <row r="516" spans="1:5" ht="14" thickBot="1">
      <c r="A516" s="2">
        <v>40358</v>
      </c>
      <c r="B516" s="3">
        <v>115</v>
      </c>
      <c r="C516" s="6">
        <v>40319</v>
      </c>
      <c r="D516" s="5" t="s">
        <v>2566</v>
      </c>
      <c r="E516" s="24">
        <v>1744.6</v>
      </c>
    </row>
    <row r="517" spans="1:5" ht="14" thickBot="1">
      <c r="A517" s="2">
        <v>40358</v>
      </c>
      <c r="B517" s="3">
        <v>1</v>
      </c>
      <c r="C517" s="6">
        <v>40295</v>
      </c>
      <c r="D517" s="5" t="s">
        <v>2388</v>
      </c>
      <c r="E517" s="24">
        <v>12240</v>
      </c>
    </row>
    <row r="518" spans="1:5" ht="14" thickBot="1">
      <c r="A518" s="2">
        <v>40358</v>
      </c>
      <c r="B518" s="3">
        <v>48</v>
      </c>
      <c r="C518" s="6">
        <v>40284</v>
      </c>
      <c r="D518" s="5" t="s">
        <v>2742</v>
      </c>
      <c r="E518" s="24">
        <v>54900</v>
      </c>
    </row>
    <row r="519" spans="1:5" ht="14" thickBot="1">
      <c r="A519" s="2">
        <v>40358</v>
      </c>
      <c r="B519" s="3">
        <v>111</v>
      </c>
      <c r="C519" s="6">
        <v>40323</v>
      </c>
      <c r="D519" s="5" t="s">
        <v>2865</v>
      </c>
      <c r="E519" s="24">
        <v>207.4</v>
      </c>
    </row>
    <row r="520" spans="1:5" ht="14" thickBot="1">
      <c r="A520" s="2">
        <v>40358</v>
      </c>
      <c r="B520" s="3">
        <v>112</v>
      </c>
      <c r="C520" s="6">
        <v>40688</v>
      </c>
      <c r="D520" s="5" t="s">
        <v>2865</v>
      </c>
      <c r="E520" s="24">
        <f>793-306.97</f>
        <v>486.03</v>
      </c>
    </row>
    <row r="521" spans="1:5" ht="14" thickBot="1">
      <c r="A521" s="2">
        <v>40358</v>
      </c>
      <c r="B521" s="3">
        <v>10</v>
      </c>
      <c r="C521" s="6">
        <v>40313</v>
      </c>
      <c r="D521" s="8" t="s">
        <v>2743</v>
      </c>
      <c r="E521" s="24">
        <v>2500</v>
      </c>
    </row>
    <row r="522" spans="1:5" ht="14" thickBot="1">
      <c r="A522" s="2">
        <v>40358</v>
      </c>
      <c r="B522" s="3">
        <v>1650</v>
      </c>
      <c r="C522" s="6">
        <v>40297</v>
      </c>
      <c r="D522" s="5" t="s">
        <v>2359</v>
      </c>
      <c r="E522" s="24">
        <v>555.01</v>
      </c>
    </row>
    <row r="523" spans="1:5" ht="14" thickBot="1">
      <c r="A523" s="2">
        <v>40358</v>
      </c>
      <c r="B523" s="3">
        <v>11</v>
      </c>
      <c r="C523" s="6">
        <v>40328</v>
      </c>
      <c r="D523" s="5" t="s">
        <v>2251</v>
      </c>
      <c r="E523" s="24">
        <v>11956</v>
      </c>
    </row>
    <row r="524" spans="1:5" ht="14" thickBot="1">
      <c r="A524" s="2">
        <v>40358</v>
      </c>
      <c r="B524" s="3">
        <v>15</v>
      </c>
      <c r="C524" s="6">
        <v>40312</v>
      </c>
      <c r="D524" s="5" t="s">
        <v>2373</v>
      </c>
      <c r="E524" s="24">
        <v>1830</v>
      </c>
    </row>
    <row r="525" spans="1:5" ht="14" thickBot="1">
      <c r="A525" s="2">
        <v>40360</v>
      </c>
      <c r="B525" s="3">
        <v>4</v>
      </c>
      <c r="C525" s="6">
        <v>40282</v>
      </c>
      <c r="D525" s="5" t="s">
        <v>2626</v>
      </c>
      <c r="E525" s="24">
        <v>631.4</v>
      </c>
    </row>
    <row r="526" spans="1:5" ht="14" thickBot="1">
      <c r="A526" s="2">
        <v>40360</v>
      </c>
      <c r="B526" s="3">
        <v>1455</v>
      </c>
      <c r="C526" s="6">
        <v>40327</v>
      </c>
      <c r="D526" s="5" t="s">
        <v>2499</v>
      </c>
      <c r="E526" s="24">
        <v>1076.04</v>
      </c>
    </row>
    <row r="527" spans="1:5" ht="14" thickBot="1">
      <c r="A527" s="2">
        <v>40360</v>
      </c>
      <c r="B527" s="3">
        <v>4</v>
      </c>
      <c r="C527" s="6">
        <v>40299</v>
      </c>
      <c r="D527" s="5" t="s">
        <v>2500</v>
      </c>
      <c r="E527" s="24">
        <v>5100</v>
      </c>
    </row>
    <row r="528" spans="1:5" ht="14" thickBot="1">
      <c r="A528" s="2">
        <v>40360</v>
      </c>
      <c r="B528" s="3">
        <v>3</v>
      </c>
      <c r="C528" s="6">
        <v>40338</v>
      </c>
      <c r="D528" s="5" t="s">
        <v>2483</v>
      </c>
      <c r="E528" s="24">
        <v>9150</v>
      </c>
    </row>
    <row r="529" spans="1:5" ht="14" thickBot="1">
      <c r="A529" s="2">
        <v>40360</v>
      </c>
      <c r="B529" s="3">
        <v>1</v>
      </c>
      <c r="C529" s="6">
        <v>40360</v>
      </c>
      <c r="D529" s="5" t="s">
        <v>2366</v>
      </c>
      <c r="E529" s="24">
        <v>80</v>
      </c>
    </row>
    <row r="530" spans="1:5" ht="14" thickBot="1">
      <c r="A530" s="2">
        <v>40374</v>
      </c>
      <c r="B530" s="3">
        <v>1475816019</v>
      </c>
      <c r="C530" s="6">
        <v>40336</v>
      </c>
      <c r="D530" s="5" t="s">
        <v>1986</v>
      </c>
      <c r="E530" s="24">
        <f>1775.66-1.5</f>
        <v>1774.16</v>
      </c>
    </row>
    <row r="531" spans="1:5" ht="14" thickBot="1">
      <c r="A531" s="2">
        <v>40382</v>
      </c>
      <c r="B531" s="3">
        <v>1</v>
      </c>
      <c r="C531" s="6">
        <v>40358</v>
      </c>
      <c r="D531" s="5" t="s">
        <v>2236</v>
      </c>
      <c r="E531" s="24">
        <v>900</v>
      </c>
    </row>
    <row r="532" spans="1:5" ht="14" thickBot="1">
      <c r="A532" s="2">
        <v>40382</v>
      </c>
      <c r="B532" s="3">
        <v>3</v>
      </c>
      <c r="C532" s="6">
        <v>40317</v>
      </c>
      <c r="D532" s="5" t="s">
        <v>2255</v>
      </c>
      <c r="E532" s="24">
        <v>6453</v>
      </c>
    </row>
    <row r="533" spans="1:5" ht="14" thickBot="1">
      <c r="A533" s="2">
        <v>40382</v>
      </c>
      <c r="B533" s="3">
        <v>2</v>
      </c>
      <c r="C533" s="6">
        <v>40382</v>
      </c>
      <c r="D533" s="5" t="s">
        <v>2249</v>
      </c>
      <c r="E533" s="24">
        <v>80</v>
      </c>
    </row>
    <row r="534" spans="1:5" ht="14" thickBot="1">
      <c r="A534" s="2">
        <v>40382</v>
      </c>
      <c r="B534" s="3">
        <v>174</v>
      </c>
      <c r="C534" s="6">
        <v>40326</v>
      </c>
      <c r="D534" s="5" t="s">
        <v>2246</v>
      </c>
      <c r="E534" s="24">
        <v>1874.57</v>
      </c>
    </row>
    <row r="535" spans="1:5" ht="14" thickBot="1">
      <c r="A535" s="2">
        <v>40382</v>
      </c>
      <c r="B535" s="3">
        <v>1</v>
      </c>
      <c r="C535" s="6">
        <v>40382</v>
      </c>
      <c r="D535" s="5" t="s">
        <v>2238</v>
      </c>
      <c r="E535" s="24">
        <v>80</v>
      </c>
    </row>
    <row r="536" spans="1:5" ht="14" thickBot="1">
      <c r="A536" s="2">
        <v>40382</v>
      </c>
      <c r="B536" s="3">
        <v>26</v>
      </c>
      <c r="C536" s="6">
        <v>40093</v>
      </c>
      <c r="D536" s="5" t="s">
        <v>2380</v>
      </c>
      <c r="E536" s="24">
        <v>120</v>
      </c>
    </row>
    <row r="537" spans="1:5" ht="14" thickBot="1">
      <c r="A537" s="2">
        <v>40382</v>
      </c>
      <c r="B537" s="3">
        <v>3</v>
      </c>
      <c r="C537" s="6">
        <v>40330</v>
      </c>
      <c r="D537" s="5" t="s">
        <v>1919</v>
      </c>
      <c r="E537" s="24">
        <v>1403</v>
      </c>
    </row>
    <row r="538" spans="1:5" ht="14" thickBot="1">
      <c r="A538" s="2">
        <v>40382</v>
      </c>
      <c r="B538" s="3">
        <v>287</v>
      </c>
      <c r="C538" s="6">
        <v>40285</v>
      </c>
      <c r="D538" s="5" t="s">
        <v>1920</v>
      </c>
      <c r="E538" s="24">
        <v>2490</v>
      </c>
    </row>
    <row r="539" spans="1:5" ht="14" thickBot="1">
      <c r="A539" s="2">
        <v>40382</v>
      </c>
      <c r="B539" s="3">
        <v>320</v>
      </c>
      <c r="C539" s="6">
        <v>40226</v>
      </c>
      <c r="D539" s="5" t="s">
        <v>1921</v>
      </c>
      <c r="E539" s="24">
        <v>150</v>
      </c>
    </row>
    <row r="540" spans="1:5" ht="14" thickBot="1">
      <c r="A540" s="2">
        <v>40382</v>
      </c>
      <c r="B540" s="3">
        <v>5</v>
      </c>
      <c r="C540" s="6">
        <v>40293</v>
      </c>
      <c r="D540" s="5" t="s">
        <v>2144</v>
      </c>
      <c r="E540" s="24">
        <v>6298.86</v>
      </c>
    </row>
    <row r="541" spans="1:5" ht="14" thickBot="1">
      <c r="A541" s="2">
        <v>40382</v>
      </c>
      <c r="B541" s="3">
        <v>14421</v>
      </c>
      <c r="C541" s="6">
        <v>40297</v>
      </c>
      <c r="D541" s="5" t="s">
        <v>2386</v>
      </c>
      <c r="E541" s="24">
        <v>927.2</v>
      </c>
    </row>
    <row r="542" spans="1:5" ht="14" thickBot="1">
      <c r="A542" s="2">
        <v>40382</v>
      </c>
      <c r="B542" s="3">
        <v>19458</v>
      </c>
      <c r="C542" s="6">
        <v>40328</v>
      </c>
      <c r="D542" s="5" t="s">
        <v>2386</v>
      </c>
      <c r="E542" s="24">
        <v>3391.6</v>
      </c>
    </row>
    <row r="543" spans="1:5" ht="14" thickBot="1">
      <c r="A543" s="2">
        <v>40382</v>
      </c>
      <c r="B543" s="3">
        <v>2</v>
      </c>
      <c r="C543" s="6">
        <v>40295</v>
      </c>
      <c r="D543" s="5" t="s">
        <v>2264</v>
      </c>
      <c r="E543" s="24">
        <v>1494.71</v>
      </c>
    </row>
    <row r="544" spans="1:5" ht="14" thickBot="1">
      <c r="A544" s="2">
        <v>40382</v>
      </c>
      <c r="B544" s="3">
        <v>150</v>
      </c>
      <c r="C544" s="6">
        <v>40276</v>
      </c>
      <c r="D544" s="5" t="s">
        <v>2256</v>
      </c>
      <c r="E544" s="24">
        <v>34.159999999999997</v>
      </c>
    </row>
    <row r="545" spans="1:5" ht="14" thickBot="1">
      <c r="A545" s="2">
        <v>40382</v>
      </c>
      <c r="B545" s="3">
        <v>1</v>
      </c>
      <c r="C545" s="6">
        <v>40334</v>
      </c>
      <c r="D545" s="5" t="s">
        <v>2137</v>
      </c>
      <c r="E545" s="24">
        <v>6100</v>
      </c>
    </row>
    <row r="546" spans="1:5" ht="14" thickBot="1">
      <c r="A546" s="2">
        <v>40382</v>
      </c>
      <c r="B546" s="3" t="s">
        <v>3077</v>
      </c>
      <c r="C546" s="6">
        <v>40284</v>
      </c>
      <c r="D546" s="5" t="s">
        <v>2816</v>
      </c>
      <c r="E546" s="24">
        <v>3570</v>
      </c>
    </row>
    <row r="547" spans="1:5" ht="14" thickBot="1">
      <c r="A547" s="2">
        <v>40382</v>
      </c>
      <c r="B547" s="3">
        <v>346</v>
      </c>
      <c r="C547" s="6">
        <v>40309</v>
      </c>
      <c r="D547" s="5" t="s">
        <v>2817</v>
      </c>
      <c r="E547" s="24">
        <v>930</v>
      </c>
    </row>
    <row r="548" spans="1:5" ht="14" thickBot="1">
      <c r="A548" s="2">
        <v>40382</v>
      </c>
      <c r="B548" s="3">
        <v>30</v>
      </c>
      <c r="C548" s="6">
        <v>40352</v>
      </c>
      <c r="D548" s="5" t="s">
        <v>2818</v>
      </c>
      <c r="E548" s="24">
        <v>199.99</v>
      </c>
    </row>
    <row r="549" spans="1:5" ht="14" thickBot="1">
      <c r="A549" s="2">
        <v>40382</v>
      </c>
      <c r="B549" s="3">
        <v>909</v>
      </c>
      <c r="C549" s="6">
        <v>40328</v>
      </c>
      <c r="D549" s="5" t="s">
        <v>1957</v>
      </c>
      <c r="E549" s="24">
        <v>671</v>
      </c>
    </row>
    <row r="550" spans="1:5" ht="14" thickBot="1">
      <c r="A550" s="2">
        <v>40382</v>
      </c>
      <c r="B550" s="3">
        <v>476</v>
      </c>
      <c r="C550" s="6">
        <v>40327</v>
      </c>
      <c r="D550" s="5" t="s">
        <v>2684</v>
      </c>
      <c r="E550" s="24">
        <v>606.94000000000005</v>
      </c>
    </row>
    <row r="551" spans="1:5" ht="14" thickBot="1">
      <c r="A551" s="2">
        <v>40382</v>
      </c>
      <c r="B551" s="3">
        <v>1260</v>
      </c>
      <c r="C551" s="6">
        <v>40338</v>
      </c>
      <c r="D551" s="5" t="s">
        <v>2311</v>
      </c>
      <c r="E551" s="24">
        <v>4170</v>
      </c>
    </row>
    <row r="552" spans="1:5" ht="14" thickBot="1">
      <c r="A552" s="2">
        <v>40382</v>
      </c>
      <c r="B552" s="3">
        <v>1172</v>
      </c>
      <c r="C552" s="6">
        <v>40341</v>
      </c>
      <c r="D552" s="5" t="s">
        <v>2533</v>
      </c>
      <c r="E552" s="24">
        <v>300</v>
      </c>
    </row>
    <row r="553" spans="1:5" ht="14" thickBot="1">
      <c r="A553" s="2">
        <v>40382</v>
      </c>
      <c r="B553" s="3">
        <v>5287</v>
      </c>
      <c r="C553" s="6">
        <v>40346</v>
      </c>
      <c r="D553" s="5" t="s">
        <v>2312</v>
      </c>
      <c r="E553" s="24">
        <v>380</v>
      </c>
    </row>
    <row r="554" spans="1:5" ht="14" thickBot="1">
      <c r="A554" s="2">
        <v>40382</v>
      </c>
      <c r="B554" s="3">
        <v>14</v>
      </c>
      <c r="C554" s="6">
        <v>40229</v>
      </c>
      <c r="D554" s="5" t="s">
        <v>3160</v>
      </c>
      <c r="E554" s="24">
        <v>10406.32</v>
      </c>
    </row>
    <row r="555" spans="1:5" ht="14" thickBot="1">
      <c r="A555" s="2">
        <v>40382</v>
      </c>
      <c r="B555" s="3">
        <v>367</v>
      </c>
      <c r="C555" s="6">
        <v>40338</v>
      </c>
      <c r="D555" s="5" t="s">
        <v>2985</v>
      </c>
      <c r="E555" s="24">
        <v>5.43</v>
      </c>
    </row>
    <row r="556" spans="1:5" ht="14" thickBot="1">
      <c r="A556" s="2">
        <v>40382</v>
      </c>
      <c r="B556" s="3">
        <v>365</v>
      </c>
      <c r="C556" s="6">
        <v>40338</v>
      </c>
      <c r="D556" s="5" t="s">
        <v>2985</v>
      </c>
      <c r="E556" s="24">
        <v>27.87</v>
      </c>
    </row>
    <row r="557" spans="1:5" ht="14" thickBot="1">
      <c r="A557" s="2">
        <v>40382</v>
      </c>
      <c r="B557" s="3">
        <v>373</v>
      </c>
      <c r="C557" s="6">
        <v>40338</v>
      </c>
      <c r="D557" s="5" t="s">
        <v>2985</v>
      </c>
      <c r="E557" s="24">
        <v>19.98</v>
      </c>
    </row>
    <row r="558" spans="1:5" ht="14" thickBot="1">
      <c r="A558" s="2">
        <v>40382</v>
      </c>
      <c r="B558" s="3">
        <v>110</v>
      </c>
      <c r="C558" s="6">
        <v>40337</v>
      </c>
      <c r="D558" s="5" t="s">
        <v>2985</v>
      </c>
      <c r="E558" s="24">
        <v>161.16</v>
      </c>
    </row>
    <row r="559" spans="1:5" ht="14" thickBot="1">
      <c r="A559" s="2">
        <v>40382</v>
      </c>
      <c r="B559" s="3">
        <v>366</v>
      </c>
      <c r="C559" s="6">
        <v>40338</v>
      </c>
      <c r="D559" s="5" t="s">
        <v>2985</v>
      </c>
      <c r="E559" s="24">
        <v>4.79</v>
      </c>
    </row>
    <row r="560" spans="1:5" ht="14" thickBot="1">
      <c r="A560" s="2">
        <v>40382</v>
      </c>
      <c r="B560" s="3">
        <v>369</v>
      </c>
      <c r="C560" s="6">
        <v>40338</v>
      </c>
      <c r="D560" s="5" t="s">
        <v>2985</v>
      </c>
      <c r="E560" s="24">
        <v>42.83</v>
      </c>
    </row>
    <row r="561" spans="1:5" ht="14" thickBot="1">
      <c r="A561" s="2">
        <v>40382</v>
      </c>
      <c r="B561" s="3">
        <v>368</v>
      </c>
      <c r="C561" s="6">
        <v>40338</v>
      </c>
      <c r="D561" s="5" t="s">
        <v>2985</v>
      </c>
      <c r="E561" s="24">
        <v>3.6</v>
      </c>
    </row>
    <row r="562" spans="1:5" ht="14" thickBot="1">
      <c r="A562" s="2">
        <v>40382</v>
      </c>
      <c r="B562" s="3" t="s">
        <v>3161</v>
      </c>
      <c r="C562" s="6">
        <v>40338</v>
      </c>
      <c r="D562" s="5" t="s">
        <v>2985</v>
      </c>
      <c r="E562" s="24">
        <v>150.37</v>
      </c>
    </row>
    <row r="563" spans="1:5" ht="14" thickBot="1">
      <c r="A563" s="2">
        <v>40382</v>
      </c>
      <c r="B563" s="3" t="s">
        <v>2313</v>
      </c>
      <c r="C563" s="6">
        <v>40338</v>
      </c>
      <c r="D563" s="5" t="s">
        <v>2985</v>
      </c>
      <c r="E563" s="24">
        <v>1001.31</v>
      </c>
    </row>
    <row r="564" spans="1:5" ht="14" thickBot="1">
      <c r="A564" s="2">
        <v>40382</v>
      </c>
      <c r="B564" s="3" t="s">
        <v>2431</v>
      </c>
      <c r="C564" s="6">
        <v>40338</v>
      </c>
      <c r="D564" s="5" t="s">
        <v>2985</v>
      </c>
      <c r="E564" s="24">
        <v>763.96</v>
      </c>
    </row>
    <row r="565" spans="1:5" ht="14" thickBot="1">
      <c r="A565" s="2">
        <v>40382</v>
      </c>
      <c r="B565" s="3" t="s">
        <v>2306</v>
      </c>
      <c r="C565" s="6">
        <v>40338</v>
      </c>
      <c r="D565" s="5" t="s">
        <v>2985</v>
      </c>
      <c r="E565" s="24">
        <v>133.05000000000001</v>
      </c>
    </row>
    <row r="566" spans="1:5" ht="14" thickBot="1">
      <c r="A566" s="2">
        <v>40382</v>
      </c>
      <c r="B566" s="3" t="s">
        <v>2307</v>
      </c>
      <c r="C566" s="6">
        <v>40338</v>
      </c>
      <c r="D566" s="5" t="s">
        <v>2985</v>
      </c>
      <c r="E566" s="24">
        <v>1458.76</v>
      </c>
    </row>
    <row r="567" spans="1:5" ht="14" thickBot="1">
      <c r="A567" s="2">
        <v>40382</v>
      </c>
      <c r="B567" s="3" t="s">
        <v>1956</v>
      </c>
      <c r="C567" s="6">
        <v>40338</v>
      </c>
      <c r="D567" s="5" t="s">
        <v>2985</v>
      </c>
      <c r="E567" s="24">
        <v>122</v>
      </c>
    </row>
    <row r="568" spans="1:5" ht="14" thickBot="1">
      <c r="A568" s="2">
        <v>40382</v>
      </c>
      <c r="B568" s="3">
        <v>6</v>
      </c>
      <c r="C568" s="6">
        <v>40313</v>
      </c>
      <c r="D568" s="5" t="s">
        <v>2569</v>
      </c>
      <c r="E568" s="24">
        <v>570</v>
      </c>
    </row>
    <row r="569" spans="1:5" ht="14" thickBot="1">
      <c r="A569" s="2">
        <v>40387</v>
      </c>
      <c r="B569" s="3">
        <v>96</v>
      </c>
      <c r="C569" s="6">
        <v>39996</v>
      </c>
      <c r="D569" s="5" t="s">
        <v>2851</v>
      </c>
      <c r="E569" s="24">
        <v>275</v>
      </c>
    </row>
    <row r="570" spans="1:5" ht="14" thickBot="1">
      <c r="A570" s="2">
        <v>40387</v>
      </c>
      <c r="B570" s="3">
        <v>85</v>
      </c>
      <c r="C570" s="6">
        <v>40342</v>
      </c>
      <c r="D570" s="5" t="s">
        <v>2851</v>
      </c>
      <c r="E570" s="24">
        <v>540</v>
      </c>
    </row>
    <row r="571" spans="1:5" ht="14" thickBot="1">
      <c r="A571" s="2">
        <v>40387</v>
      </c>
      <c r="B571" s="3">
        <v>827</v>
      </c>
      <c r="C571" s="6">
        <v>40328</v>
      </c>
      <c r="D571" s="5" t="s">
        <v>2451</v>
      </c>
      <c r="E571" s="24">
        <v>126.8</v>
      </c>
    </row>
    <row r="572" spans="1:5" ht="14" thickBot="1">
      <c r="A572" s="2">
        <v>40387</v>
      </c>
      <c r="B572" s="3">
        <v>124</v>
      </c>
      <c r="C572" s="6">
        <v>40282</v>
      </c>
      <c r="D572" s="5" t="s">
        <v>3205</v>
      </c>
      <c r="E572" s="24">
        <v>3210</v>
      </c>
    </row>
    <row r="573" spans="1:5" ht="14" thickBot="1">
      <c r="A573" s="2">
        <v>40387</v>
      </c>
      <c r="B573" s="3">
        <v>4</v>
      </c>
      <c r="C573" s="6">
        <v>40359</v>
      </c>
      <c r="D573" s="5" t="s">
        <v>2250</v>
      </c>
      <c r="E573" s="24">
        <v>4209</v>
      </c>
    </row>
    <row r="574" spans="1:5" ht="14" thickBot="1">
      <c r="A574" s="2">
        <v>40387</v>
      </c>
      <c r="B574" s="3">
        <v>86</v>
      </c>
      <c r="C574" s="6">
        <v>40352</v>
      </c>
      <c r="D574" s="5" t="s">
        <v>2375</v>
      </c>
      <c r="E574" s="24">
        <v>4941</v>
      </c>
    </row>
    <row r="575" spans="1:5" ht="14" thickBot="1">
      <c r="A575" s="2">
        <v>40387</v>
      </c>
      <c r="B575" s="3">
        <v>96</v>
      </c>
      <c r="C575" s="6">
        <v>40358</v>
      </c>
      <c r="D575" s="5" t="s">
        <v>2375</v>
      </c>
      <c r="E575" s="24">
        <v>178.12</v>
      </c>
    </row>
    <row r="576" spans="1:5" ht="14" thickBot="1">
      <c r="A576" s="2">
        <v>40387</v>
      </c>
      <c r="B576" s="3">
        <v>582</v>
      </c>
      <c r="C576" s="6">
        <v>40358</v>
      </c>
      <c r="D576" s="5" t="s">
        <v>2374</v>
      </c>
      <c r="E576" s="24">
        <v>10.98</v>
      </c>
    </row>
    <row r="577" spans="1:5" ht="14" thickBot="1">
      <c r="A577" s="2">
        <v>40387</v>
      </c>
      <c r="B577" s="3">
        <v>829</v>
      </c>
      <c r="C577" s="6">
        <v>40327</v>
      </c>
      <c r="D577" s="5" t="s">
        <v>2493</v>
      </c>
      <c r="E577" s="24">
        <v>5246</v>
      </c>
    </row>
    <row r="578" spans="1:5" ht="14" thickBot="1">
      <c r="A578" s="2">
        <v>40387</v>
      </c>
      <c r="B578" s="3">
        <v>7</v>
      </c>
      <c r="C578" s="6">
        <v>40362</v>
      </c>
      <c r="D578" s="5" t="s">
        <v>1862</v>
      </c>
      <c r="E578" s="24">
        <v>6581.9</v>
      </c>
    </row>
    <row r="579" spans="1:5" ht="14" thickBot="1">
      <c r="A579" s="2">
        <v>40387</v>
      </c>
      <c r="B579" s="3">
        <v>22</v>
      </c>
      <c r="C579" s="6">
        <v>40359</v>
      </c>
      <c r="D579" s="5" t="s">
        <v>2494</v>
      </c>
      <c r="E579" s="24">
        <v>1736.44</v>
      </c>
    </row>
    <row r="580" spans="1:5" ht="14" thickBot="1">
      <c r="A580" s="2">
        <v>40387</v>
      </c>
      <c r="B580" s="3">
        <v>2</v>
      </c>
      <c r="C580" s="6">
        <v>40387</v>
      </c>
      <c r="D580" s="5" t="s">
        <v>2125</v>
      </c>
      <c r="E580" s="24">
        <v>600</v>
      </c>
    </row>
    <row r="581" spans="1:5" ht="14" thickBot="1">
      <c r="A581" s="2">
        <v>40387</v>
      </c>
      <c r="B581" s="3">
        <v>19</v>
      </c>
      <c r="C581" s="6">
        <v>40359</v>
      </c>
      <c r="D581" s="5" t="s">
        <v>1980</v>
      </c>
      <c r="E581" s="24">
        <v>8977.92</v>
      </c>
    </row>
    <row r="582" spans="1:5" ht="14" thickBot="1">
      <c r="A582" s="2">
        <v>40387</v>
      </c>
      <c r="B582" s="3">
        <v>23908</v>
      </c>
      <c r="C582" s="6">
        <v>40358</v>
      </c>
      <c r="D582" s="5" t="s">
        <v>2386</v>
      </c>
      <c r="E582" s="24">
        <v>1439.6</v>
      </c>
    </row>
    <row r="583" spans="1:5" ht="14" thickBot="1">
      <c r="A583" s="2">
        <v>40387</v>
      </c>
      <c r="B583" s="3">
        <v>6</v>
      </c>
      <c r="C583" s="6">
        <v>40358</v>
      </c>
      <c r="D583" s="5" t="s">
        <v>2580</v>
      </c>
      <c r="E583" s="24">
        <v>107.37</v>
      </c>
    </row>
    <row r="584" spans="1:5" ht="14" thickBot="1">
      <c r="A584" s="2">
        <v>40387</v>
      </c>
      <c r="B584" s="3">
        <v>1</v>
      </c>
      <c r="C584" s="6">
        <v>40352</v>
      </c>
      <c r="D584" s="5" t="s">
        <v>2383</v>
      </c>
      <c r="E584" s="24">
        <v>6960</v>
      </c>
    </row>
    <row r="585" spans="1:5" ht="14" thickBot="1">
      <c r="A585" s="2">
        <v>40389</v>
      </c>
      <c r="B585" s="3">
        <v>38</v>
      </c>
      <c r="C585" s="6">
        <v>40320</v>
      </c>
      <c r="D585" s="5" t="s">
        <v>2502</v>
      </c>
      <c r="E585" s="24">
        <v>976</v>
      </c>
    </row>
    <row r="586" spans="1:5" ht="14" thickBot="1">
      <c r="A586" s="2">
        <v>40389</v>
      </c>
      <c r="B586" s="3">
        <v>1</v>
      </c>
      <c r="C586" s="6">
        <v>40317</v>
      </c>
      <c r="D586" s="5" t="s">
        <v>2252</v>
      </c>
      <c r="E586" s="24">
        <v>13677</v>
      </c>
    </row>
    <row r="587" spans="1:5" ht="14" thickBot="1">
      <c r="A587" s="2">
        <v>40389</v>
      </c>
      <c r="B587" s="3">
        <v>11</v>
      </c>
      <c r="C587" s="6">
        <v>40291</v>
      </c>
      <c r="D587" s="5" t="s">
        <v>2336</v>
      </c>
      <c r="E587" s="24">
        <v>10980</v>
      </c>
    </row>
    <row r="588" spans="1:5" ht="14" thickBot="1">
      <c r="A588" s="2">
        <v>40389</v>
      </c>
      <c r="B588" s="3">
        <v>205</v>
      </c>
      <c r="C588" s="6">
        <v>40341</v>
      </c>
      <c r="D588" s="5" t="s">
        <v>2211</v>
      </c>
      <c r="E588" s="24">
        <v>13415.2</v>
      </c>
    </row>
    <row r="589" spans="1:5" ht="14" thickBot="1">
      <c r="A589" s="2">
        <v>40389</v>
      </c>
      <c r="B589" s="3">
        <v>41</v>
      </c>
      <c r="C589" s="6">
        <v>40361</v>
      </c>
      <c r="D589" s="5" t="s">
        <v>2093</v>
      </c>
      <c r="E589" s="24">
        <v>21350</v>
      </c>
    </row>
    <row r="590" spans="1:5" ht="14" thickBot="1">
      <c r="A590" s="2">
        <v>40389</v>
      </c>
      <c r="B590" s="3">
        <v>78</v>
      </c>
      <c r="C590" s="6">
        <v>40297</v>
      </c>
      <c r="D590" s="5" t="s">
        <v>2671</v>
      </c>
      <c r="E590" s="24">
        <v>1220</v>
      </c>
    </row>
    <row r="591" spans="1:5" ht="14" thickBot="1">
      <c r="A591" s="2">
        <v>40390</v>
      </c>
      <c r="B591" s="3">
        <v>1717</v>
      </c>
      <c r="C591" s="6">
        <v>40358</v>
      </c>
      <c r="D591" s="5" t="s">
        <v>3067</v>
      </c>
      <c r="E591" s="24">
        <v>671</v>
      </c>
    </row>
    <row r="592" spans="1:5" ht="14" thickBot="1">
      <c r="A592" s="2">
        <v>40390</v>
      </c>
      <c r="B592" s="3">
        <v>126</v>
      </c>
      <c r="C592" s="6">
        <v>40348</v>
      </c>
      <c r="D592" s="5" t="s">
        <v>2650</v>
      </c>
      <c r="E592" s="24">
        <v>73.2</v>
      </c>
    </row>
    <row r="593" spans="1:5" ht="14" thickBot="1">
      <c r="A593" s="2">
        <v>40390</v>
      </c>
      <c r="B593" s="3">
        <v>131</v>
      </c>
      <c r="C593" s="6">
        <v>40358</v>
      </c>
      <c r="D593" s="5" t="s">
        <v>2650</v>
      </c>
      <c r="E593" s="24">
        <v>555.1</v>
      </c>
    </row>
    <row r="594" spans="1:5" ht="14" thickBot="1">
      <c r="A594" s="2">
        <v>40390</v>
      </c>
      <c r="B594" s="3">
        <v>105</v>
      </c>
      <c r="C594" s="6">
        <v>40270</v>
      </c>
      <c r="D594" s="5" t="s">
        <v>2651</v>
      </c>
      <c r="E594" s="24">
        <v>379.3</v>
      </c>
    </row>
    <row r="595" spans="1:5" ht="14" thickBot="1">
      <c r="A595" s="2">
        <v>40390</v>
      </c>
      <c r="B595" s="3">
        <v>181</v>
      </c>
      <c r="C595" s="6">
        <v>40267</v>
      </c>
      <c r="D595" s="5" t="s">
        <v>2176</v>
      </c>
      <c r="E595" s="24">
        <v>72</v>
      </c>
    </row>
    <row r="596" spans="1:5" ht="14" thickBot="1">
      <c r="A596" s="2">
        <v>40390</v>
      </c>
      <c r="B596" s="3">
        <v>35</v>
      </c>
      <c r="C596" s="6">
        <v>40365</v>
      </c>
      <c r="D596" s="5" t="s">
        <v>2133</v>
      </c>
      <c r="E596" s="24">
        <v>9150</v>
      </c>
    </row>
    <row r="597" spans="1:5" ht="14" thickBot="1">
      <c r="A597" s="2">
        <v>40390</v>
      </c>
      <c r="B597" s="3">
        <v>5</v>
      </c>
      <c r="C597" s="6">
        <v>40283</v>
      </c>
      <c r="D597" s="5" t="s">
        <v>3206</v>
      </c>
      <c r="E597" s="24">
        <v>10980</v>
      </c>
    </row>
    <row r="598" spans="1:5" ht="14" thickBot="1">
      <c r="A598" s="2">
        <v>40390</v>
      </c>
      <c r="B598" s="3">
        <v>51</v>
      </c>
      <c r="C598" s="6">
        <v>40359</v>
      </c>
      <c r="D598" s="5" t="s">
        <v>2262</v>
      </c>
      <c r="E598" s="24">
        <v>9150</v>
      </c>
    </row>
    <row r="599" spans="1:5" ht="14" thickBot="1">
      <c r="A599" s="2">
        <v>40390</v>
      </c>
      <c r="B599" s="3">
        <v>9</v>
      </c>
      <c r="C599" s="6">
        <v>40362</v>
      </c>
      <c r="D599" s="5" t="s">
        <v>3069</v>
      </c>
      <c r="E599" s="24">
        <v>10980</v>
      </c>
    </row>
    <row r="600" spans="1:5" ht="14" thickBot="1">
      <c r="A600" s="2">
        <v>40390</v>
      </c>
      <c r="B600" s="3">
        <v>23</v>
      </c>
      <c r="C600" s="6">
        <v>40360</v>
      </c>
      <c r="D600" s="5" t="s">
        <v>2718</v>
      </c>
      <c r="E600" s="24">
        <v>9089</v>
      </c>
    </row>
    <row r="601" spans="1:5" ht="14" thickBot="1">
      <c r="A601" s="2">
        <v>40390</v>
      </c>
      <c r="B601" s="3">
        <v>94</v>
      </c>
      <c r="C601" s="6">
        <v>40365</v>
      </c>
      <c r="D601" s="5" t="s">
        <v>2272</v>
      </c>
      <c r="E601" s="24">
        <v>7557.9</v>
      </c>
    </row>
    <row r="602" spans="1:5" ht="14" thickBot="1">
      <c r="A602" s="2">
        <v>40390</v>
      </c>
      <c r="B602" s="3">
        <v>72</v>
      </c>
      <c r="C602" s="6">
        <v>40365</v>
      </c>
      <c r="D602" s="5" t="s">
        <v>2517</v>
      </c>
      <c r="E602" s="24">
        <v>7561.9</v>
      </c>
    </row>
    <row r="603" spans="1:5" ht="14" thickBot="1">
      <c r="A603" s="2">
        <v>40390</v>
      </c>
      <c r="B603" s="3">
        <v>1</v>
      </c>
      <c r="C603" s="6">
        <v>40361</v>
      </c>
      <c r="D603" s="5" t="s">
        <v>2929</v>
      </c>
      <c r="E603" s="24">
        <v>11913</v>
      </c>
    </row>
    <row r="604" spans="1:5" ht="14" thickBot="1">
      <c r="A604" s="2">
        <v>40390</v>
      </c>
      <c r="B604" s="3">
        <v>677</v>
      </c>
      <c r="C604" s="6">
        <v>40337</v>
      </c>
      <c r="D604" s="5" t="s">
        <v>2318</v>
      </c>
      <c r="E604" s="24">
        <v>106.8</v>
      </c>
    </row>
    <row r="605" spans="1:5" ht="14" thickBot="1">
      <c r="A605" s="2">
        <v>40390</v>
      </c>
      <c r="B605" s="3">
        <v>8</v>
      </c>
      <c r="C605" s="6">
        <v>40333</v>
      </c>
      <c r="D605" s="8" t="s">
        <v>2434</v>
      </c>
      <c r="E605" s="24">
        <v>14260</v>
      </c>
    </row>
    <row r="606" spans="1:5" ht="14" thickBot="1">
      <c r="A606" s="2">
        <v>40390</v>
      </c>
      <c r="B606" s="3">
        <v>1396</v>
      </c>
      <c r="C606" s="6">
        <v>40297</v>
      </c>
      <c r="D606" s="5" t="s">
        <v>2561</v>
      </c>
      <c r="E606" s="24">
        <v>18300</v>
      </c>
    </row>
    <row r="607" spans="1:5" ht="14" thickBot="1">
      <c r="A607" s="2">
        <v>40390</v>
      </c>
      <c r="B607" s="3">
        <v>2014026750</v>
      </c>
      <c r="C607" s="6">
        <v>40328</v>
      </c>
      <c r="D607" s="5" t="s">
        <v>2322</v>
      </c>
      <c r="E607" s="24">
        <v>2322.88</v>
      </c>
    </row>
    <row r="608" spans="1:5" ht="14" thickBot="1">
      <c r="A608" s="2">
        <v>40390</v>
      </c>
      <c r="B608" s="3">
        <v>2014018856</v>
      </c>
      <c r="C608" s="6">
        <v>40296</v>
      </c>
      <c r="D608" s="5" t="s">
        <v>2322</v>
      </c>
      <c r="E608" s="24">
        <v>363.57</v>
      </c>
    </row>
    <row r="609" spans="1:5" ht="14" thickBot="1">
      <c r="A609" s="2">
        <v>40390</v>
      </c>
      <c r="B609" s="3">
        <v>11</v>
      </c>
      <c r="C609" s="6">
        <v>40281</v>
      </c>
      <c r="D609" s="5" t="s">
        <v>2562</v>
      </c>
      <c r="E609" s="24">
        <v>10827.5</v>
      </c>
    </row>
    <row r="610" spans="1:5" ht="14" thickBot="1">
      <c r="A610" s="2">
        <v>40390</v>
      </c>
      <c r="B610" s="3">
        <v>3</v>
      </c>
      <c r="C610" s="6">
        <v>40284</v>
      </c>
      <c r="D610" s="5" t="s">
        <v>2698</v>
      </c>
      <c r="E610" s="24">
        <v>945</v>
      </c>
    </row>
    <row r="611" spans="1:5" ht="14" thickBot="1">
      <c r="A611" s="2">
        <v>40390</v>
      </c>
      <c r="B611" s="3">
        <v>906</v>
      </c>
      <c r="C611" s="6">
        <v>40281</v>
      </c>
      <c r="D611" s="5" t="s">
        <v>2438</v>
      </c>
      <c r="E611" s="24">
        <v>960</v>
      </c>
    </row>
    <row r="612" spans="1:5" ht="14" thickBot="1">
      <c r="A612" s="2">
        <v>40390</v>
      </c>
      <c r="B612" s="3">
        <v>395</v>
      </c>
      <c r="C612" s="6">
        <v>40347</v>
      </c>
      <c r="D612" s="5" t="s">
        <v>2439</v>
      </c>
      <c r="E612" s="24">
        <v>488</v>
      </c>
    </row>
    <row r="613" spans="1:5" ht="14" thickBot="1">
      <c r="A613" s="2">
        <v>40393</v>
      </c>
      <c r="B613" s="3">
        <v>140600365</v>
      </c>
      <c r="C613" s="6">
        <v>40339</v>
      </c>
      <c r="D613" s="5" t="s">
        <v>2587</v>
      </c>
      <c r="E613" s="24">
        <v>2000</v>
      </c>
    </row>
    <row r="614" spans="1:5" ht="14" thickBot="1">
      <c r="A614" s="2">
        <v>40393</v>
      </c>
      <c r="B614" s="3">
        <v>140600411</v>
      </c>
      <c r="C614" s="6">
        <v>40344</v>
      </c>
      <c r="D614" s="5" t="s">
        <v>2587</v>
      </c>
      <c r="E614" s="24">
        <v>1500</v>
      </c>
    </row>
    <row r="615" spans="1:5" ht="14" thickBot="1">
      <c r="A615" s="2">
        <v>40393</v>
      </c>
      <c r="B615" s="3">
        <v>140600448</v>
      </c>
      <c r="C615" s="6">
        <v>40344</v>
      </c>
      <c r="D615" s="5" t="s">
        <v>2587</v>
      </c>
      <c r="E615" s="24">
        <v>1500</v>
      </c>
    </row>
    <row r="616" spans="1:5" ht="14" thickBot="1">
      <c r="A616" s="2">
        <v>40395</v>
      </c>
      <c r="B616" s="3">
        <v>1</v>
      </c>
      <c r="C616" s="6">
        <v>40387</v>
      </c>
      <c r="D616" s="5" t="s">
        <v>2586</v>
      </c>
      <c r="E616" s="24">
        <v>18750</v>
      </c>
    </row>
    <row r="617" spans="1:5" ht="14" thickBot="1">
      <c r="A617" s="2">
        <v>40396</v>
      </c>
      <c r="B617" s="3">
        <v>66</v>
      </c>
      <c r="C617" s="6">
        <v>40360</v>
      </c>
      <c r="D617" s="5" t="s">
        <v>1547</v>
      </c>
      <c r="E617" s="24">
        <v>8235</v>
      </c>
    </row>
    <row r="618" spans="1:5" ht="14" thickBot="1">
      <c r="A618" s="2">
        <v>40396</v>
      </c>
      <c r="B618" s="3">
        <v>3</v>
      </c>
      <c r="C618" s="6">
        <v>40326</v>
      </c>
      <c r="D618" s="5" t="s">
        <v>2435</v>
      </c>
      <c r="E618" s="24">
        <v>385</v>
      </c>
    </row>
    <row r="619" spans="1:5" ht="14" thickBot="1">
      <c r="A619" s="2">
        <v>40396</v>
      </c>
      <c r="B619" s="3">
        <v>834</v>
      </c>
      <c r="C619" s="6">
        <v>40355</v>
      </c>
      <c r="D619" s="5" t="s">
        <v>2436</v>
      </c>
      <c r="E619" s="24">
        <v>629.52</v>
      </c>
    </row>
    <row r="620" spans="1:5" ht="14" thickBot="1">
      <c r="A620" s="2">
        <v>40396</v>
      </c>
      <c r="B620" s="3">
        <v>11</v>
      </c>
      <c r="C620" s="6">
        <v>40362</v>
      </c>
      <c r="D620" s="5" t="s">
        <v>2081</v>
      </c>
      <c r="E620" s="24">
        <v>10980</v>
      </c>
    </row>
    <row r="621" spans="1:5" ht="14" thickBot="1">
      <c r="A621" s="2">
        <v>40396</v>
      </c>
      <c r="B621" s="3">
        <v>1</v>
      </c>
      <c r="C621" s="6">
        <v>40366</v>
      </c>
      <c r="D621" s="5" t="s">
        <v>2188</v>
      </c>
      <c r="E621" s="24">
        <v>10771.8</v>
      </c>
    </row>
    <row r="622" spans="1:5" ht="14" thickBot="1">
      <c r="A622" s="2">
        <v>40396</v>
      </c>
      <c r="B622" s="3">
        <v>13</v>
      </c>
      <c r="C622" s="6">
        <v>40362</v>
      </c>
      <c r="D622" s="5" t="s">
        <v>2184</v>
      </c>
      <c r="E622" s="24">
        <v>10980</v>
      </c>
    </row>
    <row r="623" spans="1:5" ht="14" thickBot="1">
      <c r="A623" s="2">
        <v>40396</v>
      </c>
      <c r="B623" s="3">
        <v>38</v>
      </c>
      <c r="C623" s="6">
        <v>40373</v>
      </c>
      <c r="D623" s="5" t="s">
        <v>1556</v>
      </c>
      <c r="E623" s="24">
        <v>10980</v>
      </c>
    </row>
    <row r="624" spans="1:5" ht="14" thickBot="1">
      <c r="A624" s="2">
        <v>40396</v>
      </c>
      <c r="B624" s="3">
        <v>17</v>
      </c>
      <c r="C624" s="6">
        <v>40362</v>
      </c>
      <c r="D624" s="5" t="s">
        <v>1835</v>
      </c>
      <c r="E624" s="24">
        <v>10980</v>
      </c>
    </row>
    <row r="625" spans="1:5" ht="14" thickBot="1">
      <c r="A625" s="2">
        <v>40396</v>
      </c>
      <c r="B625" s="3">
        <v>1</v>
      </c>
      <c r="C625" s="6">
        <v>40359</v>
      </c>
      <c r="D625" s="5" t="s">
        <v>1695</v>
      </c>
      <c r="E625" s="24">
        <v>5108.91</v>
      </c>
    </row>
    <row r="626" spans="1:5" ht="14" thickBot="1">
      <c r="A626" s="2">
        <v>40396</v>
      </c>
      <c r="B626" s="3">
        <v>19</v>
      </c>
      <c r="C626" s="6">
        <v>40374</v>
      </c>
      <c r="D626" s="5" t="s">
        <v>1893</v>
      </c>
      <c r="E626" s="24">
        <v>10827.5</v>
      </c>
    </row>
    <row r="627" spans="1:5" ht="14" thickBot="1">
      <c r="A627" s="2">
        <v>40396</v>
      </c>
      <c r="B627" s="3">
        <v>58</v>
      </c>
      <c r="C627" s="6">
        <v>40354</v>
      </c>
      <c r="D627" s="5" t="s">
        <v>2240</v>
      </c>
      <c r="E627" s="24">
        <v>2074</v>
      </c>
    </row>
    <row r="628" spans="1:5" ht="14" thickBot="1">
      <c r="A628" s="2">
        <v>40396</v>
      </c>
      <c r="B628" s="3">
        <v>59</v>
      </c>
      <c r="C628" s="6">
        <v>40354</v>
      </c>
      <c r="D628" s="5" t="s">
        <v>2240</v>
      </c>
      <c r="E628" s="24">
        <v>1183.4000000000001</v>
      </c>
    </row>
    <row r="629" spans="1:5" ht="14" thickBot="1">
      <c r="A629" s="2">
        <v>40396</v>
      </c>
      <c r="B629" s="3">
        <v>75</v>
      </c>
      <c r="C629" s="6">
        <v>40358</v>
      </c>
      <c r="D629" s="5" t="s">
        <v>2241</v>
      </c>
      <c r="E629" s="24">
        <v>11486.3</v>
      </c>
    </row>
    <row r="630" spans="1:5" ht="14" thickBot="1">
      <c r="A630" s="2">
        <v>40396</v>
      </c>
      <c r="B630" s="3">
        <v>1</v>
      </c>
      <c r="C630" s="6">
        <v>40396</v>
      </c>
      <c r="D630" s="5" t="s">
        <v>2369</v>
      </c>
      <c r="E630" s="24">
        <v>100</v>
      </c>
    </row>
    <row r="631" spans="1:5" ht="14" thickBot="1">
      <c r="A631" s="2">
        <v>40396</v>
      </c>
      <c r="B631" s="3">
        <v>4</v>
      </c>
      <c r="C631" s="6">
        <v>40396</v>
      </c>
      <c r="D631" s="5" t="s">
        <v>2243</v>
      </c>
      <c r="E631" s="24">
        <v>80</v>
      </c>
    </row>
    <row r="632" spans="1:5" ht="14" thickBot="1">
      <c r="A632" s="2">
        <v>40396</v>
      </c>
      <c r="B632" s="3">
        <v>1</v>
      </c>
      <c r="C632" s="6">
        <v>40396</v>
      </c>
      <c r="D632" s="5" t="s">
        <v>2242</v>
      </c>
      <c r="E632" s="24">
        <v>80</v>
      </c>
    </row>
    <row r="633" spans="1:5" ht="14" thickBot="1">
      <c r="A633" s="2">
        <v>40396</v>
      </c>
      <c r="B633" s="3">
        <v>22</v>
      </c>
      <c r="C633" s="6">
        <v>40355</v>
      </c>
      <c r="D633" s="5" t="s">
        <v>1617</v>
      </c>
      <c r="E633" s="24">
        <v>20850</v>
      </c>
    </row>
    <row r="634" spans="1:5" ht="14" thickBot="1">
      <c r="A634" s="2">
        <v>40396</v>
      </c>
      <c r="B634" s="3">
        <v>418</v>
      </c>
      <c r="C634" s="6">
        <v>40344</v>
      </c>
      <c r="D634" s="5" t="s">
        <v>1891</v>
      </c>
      <c r="E634" s="24">
        <v>549</v>
      </c>
    </row>
    <row r="635" spans="1:5" ht="14" thickBot="1">
      <c r="A635" s="2">
        <v>40396</v>
      </c>
      <c r="B635" s="3">
        <v>677</v>
      </c>
      <c r="C635" s="6">
        <v>40369</v>
      </c>
      <c r="D635" s="5" t="s">
        <v>1891</v>
      </c>
      <c r="E635" s="24">
        <v>1256.5999999999999</v>
      </c>
    </row>
    <row r="636" spans="1:5" ht="14" thickBot="1">
      <c r="A636" s="2">
        <v>40396</v>
      </c>
      <c r="B636" s="3">
        <v>6</v>
      </c>
      <c r="C636" s="6">
        <v>40360</v>
      </c>
      <c r="D636" s="5" t="s">
        <v>2239</v>
      </c>
      <c r="E636" s="24">
        <v>10370</v>
      </c>
    </row>
    <row r="637" spans="1:5" ht="14" thickBot="1">
      <c r="A637" s="2">
        <v>40396</v>
      </c>
      <c r="B637" s="3">
        <v>62</v>
      </c>
      <c r="C637" s="6">
        <v>40359</v>
      </c>
      <c r="D637" s="5" t="s">
        <v>2130</v>
      </c>
      <c r="E637" s="24">
        <v>924.87</v>
      </c>
    </row>
    <row r="638" spans="1:5" ht="14" thickBot="1">
      <c r="A638" s="2">
        <v>40396</v>
      </c>
      <c r="B638" s="3">
        <v>13</v>
      </c>
      <c r="C638" s="6">
        <v>40324</v>
      </c>
      <c r="D638" s="5" t="s">
        <v>2381</v>
      </c>
      <c r="E638" s="24">
        <v>1246.3699999999999</v>
      </c>
    </row>
    <row r="639" spans="1:5" ht="14" thickBot="1">
      <c r="A639" s="2">
        <v>40396</v>
      </c>
      <c r="B639" s="3">
        <v>16</v>
      </c>
      <c r="C639" s="6">
        <v>40359</v>
      </c>
      <c r="D639" s="5" t="s">
        <v>2381</v>
      </c>
      <c r="E639" s="24">
        <v>639.41</v>
      </c>
    </row>
    <row r="640" spans="1:5" ht="14" thickBot="1">
      <c r="A640" s="2">
        <v>40396</v>
      </c>
      <c r="B640" s="3">
        <v>18</v>
      </c>
      <c r="C640" s="6">
        <v>40382</v>
      </c>
      <c r="D640" s="5" t="s">
        <v>2381</v>
      </c>
      <c r="E640" s="24">
        <v>1470.25</v>
      </c>
    </row>
    <row r="641" spans="1:5" ht="14" thickBot="1">
      <c r="A641" s="2">
        <v>40397</v>
      </c>
      <c r="B641" s="3">
        <v>1</v>
      </c>
      <c r="C641" s="6">
        <v>40395</v>
      </c>
      <c r="D641" s="5" t="s">
        <v>2382</v>
      </c>
      <c r="E641" s="24">
        <v>12000</v>
      </c>
    </row>
    <row r="642" spans="1:5" ht="14" thickBot="1">
      <c r="A642" s="2">
        <v>40397</v>
      </c>
      <c r="B642" s="3">
        <v>1476124708</v>
      </c>
      <c r="C642" s="6">
        <v>40366</v>
      </c>
      <c r="D642" s="5" t="s">
        <v>1604</v>
      </c>
      <c r="E642" s="24">
        <f>1205.58-1.5</f>
        <v>1204.08</v>
      </c>
    </row>
    <row r="643" spans="1:5" ht="14" thickBot="1">
      <c r="A643" s="2">
        <v>40397</v>
      </c>
      <c r="B643" s="3">
        <v>1489034247</v>
      </c>
      <c r="C643" s="6">
        <v>40366</v>
      </c>
      <c r="D643" s="5" t="s">
        <v>1604</v>
      </c>
      <c r="E643" s="24">
        <f>368.54-1.5</f>
        <v>367.04</v>
      </c>
    </row>
    <row r="644" spans="1:5" ht="14" thickBot="1">
      <c r="A644" s="2">
        <v>40400</v>
      </c>
      <c r="B644" s="3">
        <v>463</v>
      </c>
      <c r="C644" s="6">
        <v>40368</v>
      </c>
      <c r="D644" s="5" t="s">
        <v>1685</v>
      </c>
      <c r="E644" s="24">
        <v>12.89</v>
      </c>
    </row>
    <row r="645" spans="1:5" ht="14" thickBot="1">
      <c r="A645" s="2">
        <v>40400</v>
      </c>
      <c r="B645" s="3">
        <v>464</v>
      </c>
      <c r="C645" s="6">
        <v>40368</v>
      </c>
      <c r="D645" s="5" t="s">
        <v>1685</v>
      </c>
      <c r="E645" s="24">
        <v>2.0499999999999998</v>
      </c>
    </row>
    <row r="646" spans="1:5" ht="14" thickBot="1">
      <c r="A646" s="2">
        <v>40400</v>
      </c>
      <c r="B646" s="3">
        <v>465</v>
      </c>
      <c r="C646" s="6">
        <v>40368</v>
      </c>
      <c r="D646" s="5" t="s">
        <v>1685</v>
      </c>
      <c r="E646" s="24">
        <v>15.89</v>
      </c>
    </row>
    <row r="647" spans="1:5" ht="14" thickBot="1">
      <c r="A647" s="2">
        <v>40402</v>
      </c>
      <c r="B647" s="3" t="s">
        <v>1743</v>
      </c>
      <c r="C647" s="6">
        <v>40368</v>
      </c>
      <c r="D647" s="5" t="s">
        <v>1685</v>
      </c>
      <c r="E647" s="24">
        <v>452.46</v>
      </c>
    </row>
    <row r="648" spans="1:5" ht="14" thickBot="1">
      <c r="A648" s="2">
        <v>40402</v>
      </c>
      <c r="B648" s="3" t="s">
        <v>1625</v>
      </c>
      <c r="C648" s="6">
        <v>40368</v>
      </c>
      <c r="D648" s="5" t="s">
        <v>1685</v>
      </c>
      <c r="E648" s="24">
        <v>86</v>
      </c>
    </row>
    <row r="649" spans="1:5" ht="14" thickBot="1">
      <c r="A649" s="2">
        <v>40402</v>
      </c>
      <c r="B649" s="3" t="s">
        <v>1104</v>
      </c>
      <c r="C649" s="6">
        <v>40368</v>
      </c>
      <c r="D649" s="5" t="s">
        <v>1685</v>
      </c>
      <c r="E649" s="24">
        <v>435.97</v>
      </c>
    </row>
    <row r="650" spans="1:5" ht="14" thickBot="1">
      <c r="A650" s="2">
        <v>40416</v>
      </c>
      <c r="B650" s="3">
        <v>2</v>
      </c>
      <c r="C650" s="4"/>
      <c r="D650" s="5" t="s">
        <v>1683</v>
      </c>
      <c r="E650" s="24">
        <v>2100</v>
      </c>
    </row>
    <row r="651" spans="1:5" ht="14" thickBot="1">
      <c r="A651" s="2">
        <v>40421</v>
      </c>
      <c r="B651" s="3">
        <v>7</v>
      </c>
      <c r="C651" s="6">
        <v>40375</v>
      </c>
      <c r="D651" s="5" t="s">
        <v>1404</v>
      </c>
      <c r="E651" s="24">
        <v>5000</v>
      </c>
    </row>
    <row r="652" spans="1:5" ht="14" thickBot="1">
      <c r="A652" s="2">
        <v>40421</v>
      </c>
      <c r="B652" s="3" t="s">
        <v>1623</v>
      </c>
      <c r="C652" s="4"/>
      <c r="D652" s="5" t="s">
        <v>1405</v>
      </c>
      <c r="E652" s="24">
        <v>15608.24</v>
      </c>
    </row>
    <row r="653" spans="1:5" ht="14" thickBot="1">
      <c r="A653" s="2">
        <v>40421</v>
      </c>
      <c r="B653" s="3">
        <v>1</v>
      </c>
      <c r="C653" s="6">
        <v>40372</v>
      </c>
      <c r="D653" s="5" t="s">
        <v>996</v>
      </c>
      <c r="E653" s="24">
        <v>8946</v>
      </c>
    </row>
    <row r="654" spans="1:5" ht="14" thickBot="1">
      <c r="A654" s="2">
        <v>40421</v>
      </c>
      <c r="B654" s="3">
        <v>383</v>
      </c>
      <c r="C654" s="6">
        <v>40367</v>
      </c>
      <c r="D654" s="5" t="s">
        <v>1507</v>
      </c>
      <c r="E654" s="24">
        <v>1659.47</v>
      </c>
    </row>
    <row r="655" spans="1:5" ht="14" thickBot="1">
      <c r="A655" s="2">
        <v>40425</v>
      </c>
      <c r="B655" s="3">
        <v>186</v>
      </c>
      <c r="C655" s="6">
        <v>40331</v>
      </c>
      <c r="D655" s="5" t="s">
        <v>1507</v>
      </c>
      <c r="E655" s="24">
        <v>15250</v>
      </c>
    </row>
    <row r="656" spans="1:5" ht="14" thickBot="1">
      <c r="A656" s="2">
        <v>40425</v>
      </c>
      <c r="B656" s="3">
        <v>393</v>
      </c>
      <c r="C656" s="6">
        <v>40367</v>
      </c>
      <c r="D656" s="5" t="s">
        <v>1507</v>
      </c>
      <c r="E656" s="24">
        <f>50689.93-E655-E657</f>
        <v>59.930000000000291</v>
      </c>
    </row>
    <row r="657" spans="1:5" ht="14" thickBot="1">
      <c r="A657" s="2">
        <v>40425</v>
      </c>
      <c r="B657" s="3">
        <v>396</v>
      </c>
      <c r="C657" s="6">
        <v>40368</v>
      </c>
      <c r="D657" s="5" t="s">
        <v>1507</v>
      </c>
      <c r="E657" s="24">
        <v>35380</v>
      </c>
    </row>
    <row r="658" spans="1:5" ht="14" thickBot="1">
      <c r="A658" s="2">
        <v>40425</v>
      </c>
      <c r="B658" s="3">
        <v>346</v>
      </c>
      <c r="C658" s="6">
        <v>40226</v>
      </c>
      <c r="D658" s="5" t="s">
        <v>1508</v>
      </c>
      <c r="E658" s="24">
        <v>1348.1</v>
      </c>
    </row>
    <row r="659" spans="1:5" ht="14" thickBot="1">
      <c r="A659" s="2">
        <v>40425</v>
      </c>
      <c r="B659" s="3">
        <v>355</v>
      </c>
      <c r="C659" s="6">
        <v>40358</v>
      </c>
      <c r="D659" s="5" t="s">
        <v>1664</v>
      </c>
      <c r="E659" s="24">
        <v>671</v>
      </c>
    </row>
    <row r="660" spans="1:5" ht="14" thickBot="1">
      <c r="A660" s="2">
        <v>40425</v>
      </c>
      <c r="B660" s="3">
        <v>221</v>
      </c>
      <c r="C660" s="6">
        <v>40297</v>
      </c>
      <c r="D660" s="5" t="s">
        <v>1664</v>
      </c>
      <c r="E660" s="24">
        <v>671</v>
      </c>
    </row>
    <row r="661" spans="1:5" ht="14" thickBot="1">
      <c r="A661" s="2">
        <v>40425</v>
      </c>
      <c r="B661" s="3">
        <v>155</v>
      </c>
      <c r="C661" s="6">
        <v>40267</v>
      </c>
      <c r="D661" s="5" t="s">
        <v>1664</v>
      </c>
      <c r="E661" s="24">
        <v>1342</v>
      </c>
    </row>
    <row r="662" spans="1:5" ht="14" thickBot="1">
      <c r="A662" s="2">
        <v>40425</v>
      </c>
      <c r="B662" s="3">
        <v>66</v>
      </c>
      <c r="C662" s="6">
        <v>40365</v>
      </c>
      <c r="D662" s="5" t="s">
        <v>1665</v>
      </c>
      <c r="E662" s="24">
        <v>12224.4</v>
      </c>
    </row>
    <row r="663" spans="1:5" ht="14" thickBot="1">
      <c r="A663" s="2">
        <v>40425</v>
      </c>
      <c r="B663" s="3">
        <v>462</v>
      </c>
      <c r="C663" s="6">
        <v>40368</v>
      </c>
      <c r="D663" s="5" t="s">
        <v>1685</v>
      </c>
      <c r="E663" s="24">
        <v>12.12</v>
      </c>
    </row>
    <row r="664" spans="1:5" ht="14" thickBot="1">
      <c r="A664" s="2">
        <v>40425</v>
      </c>
      <c r="B664" s="3">
        <v>468</v>
      </c>
      <c r="C664" s="6">
        <v>40368</v>
      </c>
      <c r="D664" s="5" t="s">
        <v>1685</v>
      </c>
      <c r="E664" s="24">
        <v>199.1</v>
      </c>
    </row>
    <row r="665" spans="1:5" ht="14" thickBot="1">
      <c r="A665" s="2">
        <v>40425</v>
      </c>
      <c r="B665" s="3">
        <v>466</v>
      </c>
      <c r="C665" s="6">
        <v>40368</v>
      </c>
      <c r="D665" s="5" t="s">
        <v>1685</v>
      </c>
      <c r="E665" s="24">
        <v>559.98</v>
      </c>
    </row>
    <row r="666" spans="1:5" ht="14" thickBot="1">
      <c r="A666" s="2">
        <v>40425</v>
      </c>
      <c r="B666" s="3" t="s">
        <v>1666</v>
      </c>
      <c r="C666" s="6">
        <v>40368</v>
      </c>
      <c r="D666" s="5" t="s">
        <v>1685</v>
      </c>
      <c r="E666" s="24">
        <v>333.14</v>
      </c>
    </row>
    <row r="667" spans="1:5" ht="14" thickBot="1">
      <c r="A667" s="2">
        <v>40425</v>
      </c>
      <c r="B667" s="3">
        <v>916</v>
      </c>
      <c r="C667" s="6">
        <v>40146</v>
      </c>
      <c r="D667" s="5" t="s">
        <v>1668</v>
      </c>
      <c r="E667" s="24">
        <v>2561.39</v>
      </c>
    </row>
    <row r="668" spans="1:5" ht="14" thickBot="1">
      <c r="A668" s="2">
        <v>40425</v>
      </c>
      <c r="B668" s="3">
        <v>917</v>
      </c>
      <c r="C668" s="6">
        <v>40146</v>
      </c>
      <c r="D668" s="5" t="s">
        <v>1668</v>
      </c>
      <c r="E668" s="24">
        <v>2561.39</v>
      </c>
    </row>
    <row r="669" spans="1:5" ht="14" thickBot="1">
      <c r="A669" s="2">
        <v>40429</v>
      </c>
      <c r="B669" s="3">
        <v>29</v>
      </c>
      <c r="C669" s="6">
        <v>40354</v>
      </c>
      <c r="D669" s="5" t="s">
        <v>1897</v>
      </c>
      <c r="E669" s="24">
        <v>100</v>
      </c>
    </row>
    <row r="670" spans="1:5" ht="14" thickBot="1">
      <c r="A670" s="2">
        <v>40430</v>
      </c>
      <c r="B670" s="3">
        <v>1</v>
      </c>
      <c r="C670" s="6">
        <v>40429</v>
      </c>
      <c r="D670" s="5" t="s">
        <v>2067</v>
      </c>
      <c r="E670" s="24">
        <v>1750</v>
      </c>
    </row>
    <row r="671" spans="1:5" ht="14" thickBot="1">
      <c r="A671" s="2">
        <v>40430</v>
      </c>
      <c r="B671" s="3">
        <v>2</v>
      </c>
      <c r="C671" s="6">
        <v>40429</v>
      </c>
      <c r="D671" s="5" t="s">
        <v>2067</v>
      </c>
      <c r="E671" s="24">
        <v>1750</v>
      </c>
    </row>
    <row r="672" spans="1:5" ht="14" thickBot="1">
      <c r="A672" s="2">
        <v>40430</v>
      </c>
      <c r="B672" s="3">
        <v>1003</v>
      </c>
      <c r="C672" s="6">
        <v>40358</v>
      </c>
      <c r="D672" s="5" t="s">
        <v>2068</v>
      </c>
      <c r="E672" s="24">
        <v>126.88</v>
      </c>
    </row>
    <row r="673" spans="1:5" ht="14" thickBot="1">
      <c r="A673" s="2">
        <v>40430</v>
      </c>
      <c r="B673" s="3">
        <v>10</v>
      </c>
      <c r="C673" s="6">
        <v>40279</v>
      </c>
      <c r="D673" s="5" t="s">
        <v>1945</v>
      </c>
      <c r="E673" s="24">
        <v>3750</v>
      </c>
    </row>
    <row r="674" spans="1:5" ht="14" thickBot="1">
      <c r="A674" s="2">
        <v>40430</v>
      </c>
      <c r="B674" s="3">
        <v>190</v>
      </c>
      <c r="C674" s="6">
        <v>40365</v>
      </c>
      <c r="D674" s="5" t="s">
        <v>1689</v>
      </c>
      <c r="E674" s="24">
        <v>2074</v>
      </c>
    </row>
    <row r="675" spans="1:5" ht="14" thickBot="1">
      <c r="A675" s="2">
        <v>40430</v>
      </c>
      <c r="B675" s="3">
        <v>147</v>
      </c>
      <c r="C675" s="6">
        <v>40381</v>
      </c>
      <c r="D675" s="5" t="s">
        <v>1102</v>
      </c>
      <c r="E675" s="24">
        <v>665.1</v>
      </c>
    </row>
    <row r="676" spans="1:5" ht="14" thickBot="1">
      <c r="A676" s="2">
        <v>40430</v>
      </c>
      <c r="B676" s="3">
        <v>223</v>
      </c>
      <c r="C676" s="6">
        <v>40328</v>
      </c>
      <c r="D676" s="5" t="s">
        <v>1632</v>
      </c>
      <c r="E676" s="24">
        <v>207.4</v>
      </c>
    </row>
    <row r="677" spans="1:5" ht="14" thickBot="1">
      <c r="A677" s="2">
        <v>40430</v>
      </c>
      <c r="B677" s="3">
        <v>1869</v>
      </c>
      <c r="C677" s="6">
        <v>40387</v>
      </c>
      <c r="D677" s="5" t="s">
        <v>1770</v>
      </c>
      <c r="E677" s="24">
        <v>486</v>
      </c>
    </row>
    <row r="678" spans="1:5" ht="14" thickBot="1">
      <c r="A678" s="2">
        <v>40456</v>
      </c>
      <c r="B678" s="3">
        <v>5</v>
      </c>
      <c r="C678" s="6">
        <v>40382</v>
      </c>
      <c r="D678" s="5" t="s">
        <v>1773</v>
      </c>
      <c r="E678" s="24">
        <v>1220</v>
      </c>
    </row>
    <row r="679" spans="1:5" ht="14" thickBot="1">
      <c r="A679" s="2">
        <v>40456</v>
      </c>
      <c r="B679" s="3">
        <v>6</v>
      </c>
      <c r="C679" s="6">
        <v>40423</v>
      </c>
      <c r="D679" s="5" t="s">
        <v>1773</v>
      </c>
      <c r="E679" s="24">
        <v>1830</v>
      </c>
    </row>
    <row r="680" spans="1:5" ht="14" thickBot="1">
      <c r="A680" s="2">
        <v>40456</v>
      </c>
      <c r="B680" s="3">
        <v>1</v>
      </c>
      <c r="C680" s="6">
        <v>40456</v>
      </c>
      <c r="D680" s="5" t="s">
        <v>1716</v>
      </c>
      <c r="E680" s="24">
        <v>3500</v>
      </c>
    </row>
    <row r="681" spans="1:5" ht="14" thickBot="1">
      <c r="A681" s="2">
        <v>40456</v>
      </c>
      <c r="B681" s="3">
        <v>18</v>
      </c>
      <c r="C681" s="6">
        <v>40425</v>
      </c>
      <c r="D681" s="5" t="s">
        <v>1728</v>
      </c>
      <c r="E681" s="24">
        <v>6412.8</v>
      </c>
    </row>
    <row r="682" spans="1:5" ht="14" thickBot="1">
      <c r="A682" s="2">
        <v>40456</v>
      </c>
      <c r="B682" s="3">
        <v>36</v>
      </c>
      <c r="C682" s="6">
        <v>40456</v>
      </c>
      <c r="D682" s="5" t="s">
        <v>1729</v>
      </c>
      <c r="E682" s="24">
        <v>6412.8</v>
      </c>
    </row>
    <row r="683" spans="1:5" ht="14" thickBot="1">
      <c r="A683" s="2">
        <v>40456</v>
      </c>
      <c r="B683" s="3">
        <v>57</v>
      </c>
      <c r="C683" s="6">
        <v>40320</v>
      </c>
      <c r="D683" s="5" t="s">
        <v>1854</v>
      </c>
      <c r="E683" s="24">
        <v>440</v>
      </c>
    </row>
    <row r="684" spans="1:5" ht="14" thickBot="1">
      <c r="A684" s="2">
        <v>40456</v>
      </c>
      <c r="B684" s="3">
        <v>68</v>
      </c>
      <c r="C684" s="6">
        <v>40390</v>
      </c>
      <c r="D684" s="5" t="s">
        <v>1976</v>
      </c>
      <c r="E684" s="24">
        <v>924.87</v>
      </c>
    </row>
    <row r="685" spans="1:5" ht="14" thickBot="1">
      <c r="A685" s="2">
        <v>40456</v>
      </c>
      <c r="B685" s="3">
        <v>4827</v>
      </c>
      <c r="C685" s="6">
        <v>40353</v>
      </c>
      <c r="D685" s="5" t="s">
        <v>1977</v>
      </c>
      <c r="E685" s="24">
        <v>274.5</v>
      </c>
    </row>
    <row r="686" spans="1:5" ht="14" thickBot="1">
      <c r="A686" s="2">
        <v>40456</v>
      </c>
      <c r="B686" s="3">
        <v>4828</v>
      </c>
      <c r="C686" s="6">
        <v>40353</v>
      </c>
      <c r="D686" s="5" t="s">
        <v>1977</v>
      </c>
      <c r="E686" s="24">
        <v>488</v>
      </c>
    </row>
    <row r="687" spans="1:5" ht="14" thickBot="1">
      <c r="A687" s="2">
        <v>40456</v>
      </c>
      <c r="B687" s="3">
        <v>5500</v>
      </c>
      <c r="C687" s="6">
        <v>40379</v>
      </c>
      <c r="D687" s="5" t="s">
        <v>1977</v>
      </c>
      <c r="E687" s="24">
        <v>274.5</v>
      </c>
    </row>
    <row r="688" spans="1:5" ht="14" thickBot="1">
      <c r="A688" s="2">
        <v>40456</v>
      </c>
      <c r="B688" s="3">
        <v>5501</v>
      </c>
      <c r="C688" s="6">
        <v>40379</v>
      </c>
      <c r="D688" s="5" t="s">
        <v>1977</v>
      </c>
      <c r="E688" s="24">
        <v>488</v>
      </c>
    </row>
    <row r="689" spans="1:5" ht="14" thickBot="1">
      <c r="A689" s="2">
        <v>40456</v>
      </c>
      <c r="B689" s="3">
        <v>6</v>
      </c>
      <c r="C689" s="6">
        <v>40354</v>
      </c>
      <c r="D689" s="5" t="s">
        <v>1851</v>
      </c>
      <c r="E689" s="24">
        <f>21350/2</f>
        <v>10675</v>
      </c>
    </row>
    <row r="690" spans="1:5" ht="14" thickBot="1">
      <c r="A690" s="2">
        <v>40456</v>
      </c>
      <c r="B690" s="3">
        <v>10</v>
      </c>
      <c r="C690" s="6">
        <v>40361</v>
      </c>
      <c r="D690" s="5" t="s">
        <v>1851</v>
      </c>
      <c r="E690" s="24">
        <v>10675</v>
      </c>
    </row>
    <row r="691" spans="1:5" ht="14" thickBot="1">
      <c r="A691" s="2">
        <v>40456</v>
      </c>
      <c r="B691" s="3">
        <v>7</v>
      </c>
      <c r="C691" s="6">
        <v>40359</v>
      </c>
      <c r="D691" s="5" t="s">
        <v>1718</v>
      </c>
      <c r="E691" s="24">
        <v>7625</v>
      </c>
    </row>
    <row r="692" spans="1:5" ht="14" thickBot="1">
      <c r="A692" s="2">
        <v>40456</v>
      </c>
      <c r="B692" s="3">
        <v>925</v>
      </c>
      <c r="C692" s="6">
        <v>40372</v>
      </c>
      <c r="D692" s="5" t="s">
        <v>1870</v>
      </c>
      <c r="E692" s="24">
        <v>94.6</v>
      </c>
    </row>
    <row r="693" spans="1:5" ht="14" thickBot="1">
      <c r="A693" s="2">
        <v>40456</v>
      </c>
      <c r="B693" s="3">
        <v>596</v>
      </c>
      <c r="C693" s="6">
        <v>40320</v>
      </c>
      <c r="D693" s="5" t="s">
        <v>1871</v>
      </c>
      <c r="E693" s="24">
        <v>213.5</v>
      </c>
    </row>
    <row r="694" spans="1:5" ht="14" thickBot="1">
      <c r="A694" s="2">
        <v>40456</v>
      </c>
      <c r="B694" s="3">
        <v>844</v>
      </c>
      <c r="C694" s="6">
        <v>40358</v>
      </c>
      <c r="D694" s="5" t="s">
        <v>2097</v>
      </c>
      <c r="E694" s="24">
        <v>119.53</v>
      </c>
    </row>
    <row r="695" spans="1:5" ht="14" thickBot="1">
      <c r="A695" s="2">
        <v>40456</v>
      </c>
      <c r="B695" s="3">
        <v>1992</v>
      </c>
      <c r="C695" s="6">
        <v>40358</v>
      </c>
      <c r="D695" s="5" t="s">
        <v>2097</v>
      </c>
      <c r="E695" s="24">
        <v>54</v>
      </c>
    </row>
    <row r="696" spans="1:5" ht="14" thickBot="1">
      <c r="A696" s="2">
        <v>40456</v>
      </c>
      <c r="B696" s="3">
        <v>27</v>
      </c>
      <c r="C696" s="6">
        <v>40389</v>
      </c>
      <c r="D696" s="5" t="s">
        <v>2109</v>
      </c>
      <c r="E696" s="24">
        <v>1736.44</v>
      </c>
    </row>
    <row r="697" spans="1:5" ht="14" thickBot="1">
      <c r="A697" s="2">
        <v>40456</v>
      </c>
      <c r="B697" s="3">
        <v>28</v>
      </c>
      <c r="C697" s="6">
        <v>40420</v>
      </c>
      <c r="D697" s="5" t="s">
        <v>2109</v>
      </c>
      <c r="E697" s="24">
        <v>1736.44</v>
      </c>
    </row>
    <row r="698" spans="1:5" ht="14" thickBot="1">
      <c r="A698" s="2">
        <v>40456</v>
      </c>
      <c r="B698" s="3">
        <v>2</v>
      </c>
      <c r="C698" s="6">
        <v>40386</v>
      </c>
      <c r="D698" s="5" t="s">
        <v>2100</v>
      </c>
      <c r="E698" s="24">
        <v>6000</v>
      </c>
    </row>
    <row r="699" spans="1:5" ht="14" thickBot="1">
      <c r="A699" s="2">
        <v>40456</v>
      </c>
      <c r="B699" s="3">
        <v>148</v>
      </c>
      <c r="C699" s="6">
        <v>40381</v>
      </c>
      <c r="D699" s="5" t="s">
        <v>2342</v>
      </c>
      <c r="E699" s="24">
        <v>184.56</v>
      </c>
    </row>
    <row r="700" spans="1:5" ht="14" thickBot="1">
      <c r="A700" s="2">
        <v>40456</v>
      </c>
      <c r="B700" s="3">
        <v>164</v>
      </c>
      <c r="C700" s="6">
        <v>40389</v>
      </c>
      <c r="D700" s="5" t="s">
        <v>2342</v>
      </c>
      <c r="E700" s="24">
        <f>793-179.06</f>
        <v>613.94000000000005</v>
      </c>
    </row>
    <row r="701" spans="1:5" ht="14" thickBot="1">
      <c r="A701" s="2">
        <v>40456</v>
      </c>
      <c r="B701" s="3">
        <v>1146</v>
      </c>
      <c r="C701" s="6">
        <v>40386</v>
      </c>
      <c r="D701" s="5" t="s">
        <v>2339</v>
      </c>
      <c r="E701" s="24">
        <v>3586.8</v>
      </c>
    </row>
    <row r="702" spans="1:5" ht="14" thickBot="1">
      <c r="A702" s="2">
        <v>40456</v>
      </c>
      <c r="B702" s="3">
        <v>984</v>
      </c>
      <c r="C702" s="6">
        <v>40393</v>
      </c>
      <c r="D702" s="5" t="s">
        <v>2449</v>
      </c>
      <c r="E702" s="24">
        <v>380.64</v>
      </c>
    </row>
    <row r="703" spans="1:5" ht="14" thickBot="1">
      <c r="A703" s="2">
        <v>40456</v>
      </c>
      <c r="B703" s="3">
        <v>1075</v>
      </c>
      <c r="C703" s="6">
        <v>40426</v>
      </c>
      <c r="D703" s="5" t="s">
        <v>2449</v>
      </c>
      <c r="E703" s="24">
        <v>380.64</v>
      </c>
    </row>
    <row r="704" spans="1:5" ht="14" thickBot="1">
      <c r="A704" s="2">
        <v>40456</v>
      </c>
      <c r="B704" s="3">
        <v>106</v>
      </c>
      <c r="C704" s="6">
        <v>40389</v>
      </c>
      <c r="D704" s="5" t="s">
        <v>2450</v>
      </c>
      <c r="E704" s="24">
        <v>651.48</v>
      </c>
    </row>
    <row r="705" spans="1:7" ht="14" thickBot="1">
      <c r="A705" s="2">
        <v>40456</v>
      </c>
      <c r="B705" s="3">
        <v>110</v>
      </c>
      <c r="C705" s="6">
        <v>40389</v>
      </c>
      <c r="D705" s="5" t="s">
        <v>2450</v>
      </c>
      <c r="E705" s="24">
        <v>5673</v>
      </c>
    </row>
    <row r="706" spans="1:7" ht="14" thickBot="1">
      <c r="A706" s="2">
        <v>40456</v>
      </c>
      <c r="B706" s="3">
        <v>38</v>
      </c>
      <c r="C706" s="6">
        <v>40389</v>
      </c>
      <c r="D706" s="5" t="s">
        <v>2458</v>
      </c>
      <c r="E706" s="24">
        <v>4600</v>
      </c>
      <c r="G706" s="13"/>
    </row>
    <row r="707" spans="1:7" ht="14" thickBot="1">
      <c r="A707" s="2">
        <v>40456</v>
      </c>
      <c r="B707" s="3">
        <v>1190</v>
      </c>
      <c r="C707" s="6">
        <v>40387</v>
      </c>
      <c r="D707" s="5" t="s">
        <v>2068</v>
      </c>
      <c r="E707" s="24">
        <v>183</v>
      </c>
      <c r="G707" s="13"/>
    </row>
    <row r="708" spans="1:7" ht="14" thickBot="1">
      <c r="A708" s="2">
        <v>40456</v>
      </c>
      <c r="B708" s="3">
        <v>187</v>
      </c>
      <c r="C708" s="6">
        <v>40389</v>
      </c>
      <c r="D708" s="5" t="s">
        <v>1689</v>
      </c>
      <c r="E708" s="24">
        <v>1464</v>
      </c>
      <c r="G708" s="13"/>
    </row>
    <row r="709" spans="1:7" ht="14" thickBot="1">
      <c r="A709" s="2">
        <v>40456</v>
      </c>
      <c r="B709" s="3">
        <v>689</v>
      </c>
      <c r="C709" s="6">
        <v>40389</v>
      </c>
      <c r="D709" s="5" t="s">
        <v>2349</v>
      </c>
      <c r="E709" s="24">
        <v>373.32</v>
      </c>
      <c r="G709" s="13"/>
    </row>
    <row r="710" spans="1:7" ht="14" thickBot="1">
      <c r="A710" s="2">
        <v>40456</v>
      </c>
      <c r="B710" s="3">
        <v>78</v>
      </c>
      <c r="C710" s="6">
        <v>40358</v>
      </c>
      <c r="D710" s="5" t="s">
        <v>2121</v>
      </c>
      <c r="E710" s="24">
        <v>10611.97</v>
      </c>
      <c r="G710" s="14"/>
    </row>
    <row r="711" spans="1:7" ht="14" thickBot="1">
      <c r="A711" s="2">
        <v>40456</v>
      </c>
      <c r="B711" s="3">
        <v>1111</v>
      </c>
      <c r="C711" s="6">
        <v>40358</v>
      </c>
      <c r="D711" s="5" t="s">
        <v>2351</v>
      </c>
      <c r="E711" s="24">
        <v>536.79999999999995</v>
      </c>
      <c r="G711" s="14"/>
    </row>
    <row r="712" spans="1:7" ht="14" thickBot="1">
      <c r="A712" s="2">
        <v>40456</v>
      </c>
      <c r="B712" s="3">
        <v>1333</v>
      </c>
      <c r="C712" s="6">
        <v>40389</v>
      </c>
      <c r="D712" s="5" t="s">
        <v>2351</v>
      </c>
      <c r="E712" s="24">
        <v>536.79999999999995</v>
      </c>
      <c r="G712" s="15"/>
    </row>
    <row r="713" spans="1:7" ht="14" thickBot="1">
      <c r="A713" s="2">
        <v>40456</v>
      </c>
      <c r="B713" s="3">
        <v>6750</v>
      </c>
      <c r="C713" s="6">
        <v>40359</v>
      </c>
      <c r="D713" s="5" t="s">
        <v>2120</v>
      </c>
      <c r="E713" s="24">
        <v>503.86</v>
      </c>
      <c r="G713" s="15"/>
    </row>
    <row r="714" spans="1:7" ht="14" thickBot="1">
      <c r="A714" s="2">
        <v>40456</v>
      </c>
      <c r="B714" s="3">
        <v>4026</v>
      </c>
      <c r="C714" s="6">
        <v>40299</v>
      </c>
      <c r="D714" s="5" t="s">
        <v>2120</v>
      </c>
      <c r="E714" s="24">
        <v>497.76</v>
      </c>
      <c r="G714" s="15"/>
    </row>
    <row r="715" spans="1:7" ht="14" thickBot="1">
      <c r="A715" s="2">
        <v>40456</v>
      </c>
      <c r="B715" s="3">
        <v>4027</v>
      </c>
      <c r="C715" s="6">
        <v>40299</v>
      </c>
      <c r="D715" s="5" t="s">
        <v>2120</v>
      </c>
      <c r="E715" s="24">
        <v>497.76</v>
      </c>
      <c r="G715" s="15"/>
    </row>
    <row r="716" spans="1:7" ht="14" thickBot="1">
      <c r="A716" s="2">
        <v>40456</v>
      </c>
      <c r="B716" s="3">
        <v>4028</v>
      </c>
      <c r="C716" s="6">
        <v>40299</v>
      </c>
      <c r="D716" s="5" t="s">
        <v>2120</v>
      </c>
      <c r="E716" s="24">
        <v>1821.46</v>
      </c>
      <c r="G716" s="15"/>
    </row>
    <row r="717" spans="1:7" ht="14" thickBot="1">
      <c r="A717" s="2">
        <v>40456</v>
      </c>
      <c r="B717" s="3">
        <v>5400</v>
      </c>
      <c r="C717" s="6">
        <v>40331</v>
      </c>
      <c r="D717" s="5" t="s">
        <v>2120</v>
      </c>
      <c r="E717" s="24">
        <v>558.76</v>
      </c>
      <c r="G717" s="14"/>
    </row>
    <row r="718" spans="1:7" ht="14" thickBot="1">
      <c r="A718" s="2">
        <v>40456</v>
      </c>
      <c r="B718" s="3">
        <v>5401</v>
      </c>
      <c r="C718" s="6">
        <v>40331</v>
      </c>
      <c r="D718" s="5" t="s">
        <v>2120</v>
      </c>
      <c r="E718" s="24">
        <v>558.76</v>
      </c>
      <c r="G718" s="14"/>
    </row>
    <row r="719" spans="1:7" ht="14" thickBot="1">
      <c r="A719" s="2">
        <v>40456</v>
      </c>
      <c r="B719" s="3">
        <v>5402</v>
      </c>
      <c r="C719" s="6">
        <v>40331</v>
      </c>
      <c r="D719" s="5" t="s">
        <v>2120</v>
      </c>
      <c r="E719" s="24">
        <v>2315.56</v>
      </c>
      <c r="G719" s="14"/>
    </row>
    <row r="720" spans="1:7" ht="14" thickBot="1">
      <c r="A720" s="2">
        <v>40456</v>
      </c>
      <c r="B720" s="3">
        <v>6748</v>
      </c>
      <c r="C720" s="6">
        <v>40359</v>
      </c>
      <c r="D720" s="5" t="s">
        <v>2120</v>
      </c>
      <c r="E720" s="24">
        <v>192.76</v>
      </c>
      <c r="G720" s="13"/>
    </row>
    <row r="721" spans="1:7" ht="14" thickBot="1">
      <c r="A721" s="2">
        <v>40456</v>
      </c>
      <c r="B721" s="3">
        <v>6749</v>
      </c>
      <c r="C721" s="6">
        <v>40359</v>
      </c>
      <c r="D721" s="5" t="s">
        <v>2120</v>
      </c>
      <c r="E721" s="24">
        <v>192.8</v>
      </c>
      <c r="G721" s="13"/>
    </row>
    <row r="722" spans="1:7" ht="14" thickBot="1">
      <c r="A722" s="2">
        <v>40456</v>
      </c>
      <c r="B722" s="3">
        <v>49</v>
      </c>
      <c r="C722" s="6">
        <v>40376</v>
      </c>
      <c r="D722" s="5" t="s">
        <v>2228</v>
      </c>
      <c r="E722" s="24">
        <v>9150</v>
      </c>
    </row>
    <row r="723" spans="1:7" ht="14" thickBot="1">
      <c r="A723" s="2">
        <v>40456</v>
      </c>
      <c r="B723" s="3">
        <v>96</v>
      </c>
      <c r="C723" s="6">
        <v>40362</v>
      </c>
      <c r="D723" s="5" t="s">
        <v>2367</v>
      </c>
      <c r="E723" s="24">
        <v>9150</v>
      </c>
    </row>
    <row r="724" spans="1:7" ht="14" thickBot="1">
      <c r="A724" s="2">
        <v>40456</v>
      </c>
      <c r="B724" s="3">
        <v>29</v>
      </c>
      <c r="C724" s="6">
        <v>40389</v>
      </c>
      <c r="D724" s="5" t="s">
        <v>2235</v>
      </c>
      <c r="E724" s="24">
        <v>39808.6</v>
      </c>
    </row>
    <row r="725" spans="1:7" ht="14" thickBot="1">
      <c r="A725" s="2">
        <v>40456</v>
      </c>
      <c r="B725" s="3">
        <v>9</v>
      </c>
      <c r="C725" s="6">
        <v>40393</v>
      </c>
      <c r="D725" s="5" t="s">
        <v>2481</v>
      </c>
      <c r="E725" s="24">
        <v>4200</v>
      </c>
    </row>
    <row r="726" spans="1:7" ht="14" thickBot="1">
      <c r="A726" s="2">
        <v>40456</v>
      </c>
      <c r="B726" s="3">
        <v>6</v>
      </c>
      <c r="C726" s="6">
        <v>40358</v>
      </c>
      <c r="D726" s="5" t="s">
        <v>1886</v>
      </c>
      <c r="E726" s="24"/>
    </row>
    <row r="727" spans="1:7" ht="14" thickBot="1">
      <c r="A727" s="2">
        <v>40456</v>
      </c>
      <c r="B727" s="3">
        <v>7</v>
      </c>
      <c r="C727" s="6">
        <v>40389</v>
      </c>
      <c r="D727" s="5" t="s">
        <v>1886</v>
      </c>
      <c r="E727" s="24"/>
    </row>
    <row r="728" spans="1:7" ht="14" thickBot="1">
      <c r="A728" s="2">
        <v>40456</v>
      </c>
      <c r="B728" s="3">
        <v>8</v>
      </c>
      <c r="C728" s="6">
        <v>40420</v>
      </c>
      <c r="D728" s="5" t="s">
        <v>1886</v>
      </c>
      <c r="E728" s="24"/>
    </row>
    <row r="729" spans="1:7" ht="14" thickBot="1">
      <c r="A729" s="2">
        <v>40456</v>
      </c>
      <c r="B729" s="3">
        <v>9</v>
      </c>
      <c r="C729" s="6">
        <v>40450</v>
      </c>
      <c r="D729" s="5" t="s">
        <v>1886</v>
      </c>
      <c r="E729" s="24"/>
    </row>
    <row r="730" spans="1:7" s="12" customFormat="1" ht="14" thickBot="1">
      <c r="A730" s="2">
        <v>40456</v>
      </c>
      <c r="B730" s="9">
        <v>200434</v>
      </c>
      <c r="C730" s="10">
        <v>40236</v>
      </c>
      <c r="D730" s="11" t="s">
        <v>1618</v>
      </c>
      <c r="E730" s="27">
        <v>2509.13</v>
      </c>
    </row>
    <row r="731" spans="1:7" s="12" customFormat="1" ht="14" thickBot="1">
      <c r="A731" s="2">
        <v>40456</v>
      </c>
      <c r="B731" s="9">
        <v>200780</v>
      </c>
      <c r="C731" s="10">
        <v>40267</v>
      </c>
      <c r="D731" s="11" t="s">
        <v>1618</v>
      </c>
      <c r="E731" s="27">
        <v>2387.17</v>
      </c>
    </row>
    <row r="732" spans="1:7" s="12" customFormat="1" ht="14" thickBot="1">
      <c r="A732" s="2">
        <v>40456</v>
      </c>
      <c r="B732" s="9">
        <v>201181</v>
      </c>
      <c r="C732" s="10">
        <v>40297</v>
      </c>
      <c r="D732" s="11" t="s">
        <v>1618</v>
      </c>
      <c r="E732" s="27">
        <v>1752.77</v>
      </c>
    </row>
    <row r="733" spans="1:7" s="12" customFormat="1" ht="14" thickBot="1">
      <c r="A733" s="2">
        <v>40456</v>
      </c>
      <c r="B733" s="9">
        <v>200779</v>
      </c>
      <c r="C733" s="10">
        <v>40267</v>
      </c>
      <c r="D733" s="11" t="s">
        <v>1618</v>
      </c>
      <c r="E733" s="27">
        <v>10980</v>
      </c>
    </row>
    <row r="734" spans="1:7" s="12" customFormat="1" ht="14" thickBot="1">
      <c r="A734" s="2">
        <v>40456</v>
      </c>
      <c r="B734" s="9">
        <v>201840</v>
      </c>
      <c r="C734" s="10">
        <v>40358</v>
      </c>
      <c r="D734" s="11" t="s">
        <v>1618</v>
      </c>
      <c r="E734" s="27">
        <v>1106.17</v>
      </c>
    </row>
    <row r="735" spans="1:7" s="12" customFormat="1" ht="14" thickBot="1">
      <c r="A735" s="2">
        <v>40456</v>
      </c>
      <c r="B735" s="9">
        <v>200099</v>
      </c>
      <c r="C735" s="10">
        <v>40208</v>
      </c>
      <c r="D735" s="11" t="s">
        <v>1618</v>
      </c>
      <c r="E735" s="27">
        <v>3233</v>
      </c>
    </row>
    <row r="736" spans="1:7" s="12" customFormat="1" ht="14" thickBot="1">
      <c r="A736" s="2">
        <v>40456</v>
      </c>
      <c r="B736" s="9">
        <v>201557</v>
      </c>
      <c r="C736" s="10">
        <v>40328</v>
      </c>
      <c r="D736" s="11" t="s">
        <v>1618</v>
      </c>
      <c r="E736" s="27">
        <v>2704.37</v>
      </c>
    </row>
    <row r="737" spans="1:5" s="12" customFormat="1" ht="14" thickBot="1">
      <c r="A737" s="2">
        <v>40456</v>
      </c>
      <c r="B737" s="9">
        <v>200098</v>
      </c>
      <c r="C737" s="10">
        <v>40208</v>
      </c>
      <c r="D737" s="11" t="s">
        <v>1618</v>
      </c>
      <c r="E737" s="27">
        <v>1545.37</v>
      </c>
    </row>
    <row r="738" spans="1:5" s="12" customFormat="1" ht="14" thickBot="1">
      <c r="A738" s="2">
        <v>40456</v>
      </c>
      <c r="B738" s="9">
        <v>201556</v>
      </c>
      <c r="C738" s="10">
        <v>40328</v>
      </c>
      <c r="D738" s="11" t="s">
        <v>1618</v>
      </c>
      <c r="E738" s="27">
        <v>1634.8</v>
      </c>
    </row>
    <row r="739" spans="1:5" s="12" customFormat="1" ht="14" thickBot="1">
      <c r="A739" s="2">
        <v>40457</v>
      </c>
      <c r="B739" s="9">
        <v>20</v>
      </c>
      <c r="C739" s="10">
        <v>40418</v>
      </c>
      <c r="D739" s="11" t="s">
        <v>2381</v>
      </c>
      <c r="E739" s="27">
        <v>1099.26</v>
      </c>
    </row>
    <row r="740" spans="1:5" s="12" customFormat="1" ht="14" thickBot="1">
      <c r="A740" s="2">
        <v>40457</v>
      </c>
      <c r="B740" s="9">
        <v>75</v>
      </c>
      <c r="C740" s="10">
        <v>40421</v>
      </c>
      <c r="D740" s="11" t="s">
        <v>1976</v>
      </c>
      <c r="E740" s="27">
        <v>924.87</v>
      </c>
    </row>
    <row r="741" spans="1:5" s="12" customFormat="1" ht="14" thickBot="1">
      <c r="A741" s="2">
        <v>40457</v>
      </c>
      <c r="B741" s="9">
        <v>4</v>
      </c>
      <c r="C741" s="10">
        <v>40457</v>
      </c>
      <c r="D741" s="11" t="s">
        <v>2243</v>
      </c>
      <c r="E741" s="27">
        <v>80</v>
      </c>
    </row>
    <row r="742" spans="1:5" s="12" customFormat="1" ht="14" thickBot="1">
      <c r="A742" s="2">
        <v>40457</v>
      </c>
      <c r="B742" s="9">
        <v>39</v>
      </c>
      <c r="C742" s="10">
        <v>40372</v>
      </c>
      <c r="D742" s="11" t="s">
        <v>2179</v>
      </c>
      <c r="E742" s="27">
        <v>12000.01</v>
      </c>
    </row>
    <row r="743" spans="1:5" s="12" customFormat="1" ht="14" thickBot="1">
      <c r="A743" s="2">
        <v>40457</v>
      </c>
      <c r="B743" s="9">
        <v>64</v>
      </c>
      <c r="C743" s="10">
        <v>40382</v>
      </c>
      <c r="D743" s="11" t="s">
        <v>2174</v>
      </c>
      <c r="E743" s="27">
        <v>1708</v>
      </c>
    </row>
    <row r="744" spans="1:5" s="12" customFormat="1" ht="14" thickBot="1">
      <c r="A744" s="2">
        <v>40457</v>
      </c>
      <c r="B744" s="9">
        <v>68</v>
      </c>
      <c r="C744" s="10">
        <v>40397</v>
      </c>
      <c r="D744" s="11" t="s">
        <v>2174</v>
      </c>
      <c r="E744" s="27">
        <v>1061.8</v>
      </c>
    </row>
    <row r="745" spans="1:5" s="12" customFormat="1" ht="14" thickBot="1">
      <c r="A745" s="2">
        <v>40457</v>
      </c>
      <c r="B745" s="9">
        <v>1</v>
      </c>
      <c r="C745" s="10">
        <v>40457</v>
      </c>
      <c r="D745" s="11" t="s">
        <v>2175</v>
      </c>
      <c r="E745" s="27">
        <v>100</v>
      </c>
    </row>
    <row r="746" spans="1:5" s="12" customFormat="1" ht="14" thickBot="1">
      <c r="A746" s="2">
        <v>40457</v>
      </c>
      <c r="B746" s="9">
        <v>28355</v>
      </c>
      <c r="C746" s="10">
        <v>40389</v>
      </c>
      <c r="D746" s="11" t="s">
        <v>2296</v>
      </c>
      <c r="E746" s="27">
        <v>854</v>
      </c>
    </row>
    <row r="747" spans="1:5" s="12" customFormat="1" ht="14" thickBot="1">
      <c r="A747" s="2">
        <v>40457</v>
      </c>
      <c r="B747" s="9">
        <v>42</v>
      </c>
      <c r="C747" s="10">
        <v>40388</v>
      </c>
      <c r="D747" s="11" t="s">
        <v>2074</v>
      </c>
      <c r="E747" s="27">
        <v>21350</v>
      </c>
    </row>
    <row r="748" spans="1:5" s="12" customFormat="1" ht="14" thickBot="1">
      <c r="A748" s="2">
        <v>40457</v>
      </c>
      <c r="B748" s="9">
        <v>48</v>
      </c>
      <c r="C748" s="10">
        <v>40435</v>
      </c>
      <c r="D748" s="11" t="s">
        <v>2074</v>
      </c>
      <c r="E748" s="27">
        <v>1842</v>
      </c>
    </row>
    <row r="749" spans="1:5" s="12" customFormat="1" ht="14" thickBot="1">
      <c r="A749" s="2">
        <v>40457</v>
      </c>
      <c r="B749" s="9">
        <v>544</v>
      </c>
      <c r="C749" s="10">
        <v>40395</v>
      </c>
      <c r="D749" s="11" t="s">
        <v>1551</v>
      </c>
      <c r="E749" s="27">
        <v>1011.96</v>
      </c>
    </row>
    <row r="750" spans="1:5" s="12" customFormat="1" ht="14" thickBot="1">
      <c r="A750" s="2">
        <v>40457</v>
      </c>
      <c r="B750" s="9">
        <v>488</v>
      </c>
      <c r="C750" s="10">
        <v>40382</v>
      </c>
      <c r="D750" s="11" t="s">
        <v>1551</v>
      </c>
      <c r="E750" s="27">
        <v>70.319999999999993</v>
      </c>
    </row>
    <row r="751" spans="1:5" s="12" customFormat="1" ht="14" thickBot="1">
      <c r="A751" s="2">
        <v>40457</v>
      </c>
      <c r="B751" s="9">
        <v>156</v>
      </c>
      <c r="C751" s="10">
        <v>40420</v>
      </c>
      <c r="D751" s="11" t="s">
        <v>1551</v>
      </c>
      <c r="E751" s="27">
        <v>5334.6</v>
      </c>
    </row>
    <row r="752" spans="1:5" s="12" customFormat="1" ht="14" thickBot="1">
      <c r="A752" s="2">
        <v>40457</v>
      </c>
      <c r="B752" s="9">
        <v>476</v>
      </c>
      <c r="C752" s="10">
        <v>40375</v>
      </c>
      <c r="D752" s="11" t="s">
        <v>1551</v>
      </c>
      <c r="E752" s="27">
        <v>311.10000000000002</v>
      </c>
    </row>
    <row r="753" spans="1:5" s="12" customFormat="1" ht="14" thickBot="1">
      <c r="A753" s="2">
        <v>40457</v>
      </c>
      <c r="B753" s="9">
        <v>148</v>
      </c>
      <c r="C753" s="10">
        <v>40396</v>
      </c>
      <c r="D753" s="11" t="s">
        <v>1551</v>
      </c>
      <c r="E753" s="27">
        <v>489.6</v>
      </c>
    </row>
    <row r="754" spans="1:5" s="12" customFormat="1" ht="14" thickBot="1">
      <c r="A754" s="2">
        <v>40457</v>
      </c>
      <c r="B754" s="9">
        <v>542</v>
      </c>
      <c r="C754" s="10">
        <v>40395</v>
      </c>
      <c r="D754" s="11" t="s">
        <v>1551</v>
      </c>
      <c r="E754" s="27">
        <v>26.21</v>
      </c>
    </row>
    <row r="755" spans="1:5" s="12" customFormat="1" ht="14" thickBot="1">
      <c r="A755" s="2">
        <v>40457</v>
      </c>
      <c r="B755" s="9">
        <v>574</v>
      </c>
      <c r="C755" s="10">
        <v>40422</v>
      </c>
      <c r="D755" s="11" t="s">
        <v>1551</v>
      </c>
      <c r="E755" s="27">
        <v>40.17</v>
      </c>
    </row>
    <row r="756" spans="1:5" s="12" customFormat="1" ht="14" thickBot="1">
      <c r="A756" s="2">
        <v>40457</v>
      </c>
      <c r="B756" s="9">
        <v>489</v>
      </c>
      <c r="C756" s="10">
        <v>40382</v>
      </c>
      <c r="D756" s="11" t="s">
        <v>1551</v>
      </c>
      <c r="E756" s="27">
        <v>23.44</v>
      </c>
    </row>
    <row r="757" spans="1:5" s="12" customFormat="1" ht="14" thickBot="1">
      <c r="A757" s="2">
        <v>40457</v>
      </c>
      <c r="B757" s="9">
        <v>540</v>
      </c>
      <c r="C757" s="10">
        <v>40395</v>
      </c>
      <c r="D757" s="11" t="s">
        <v>1551</v>
      </c>
      <c r="E757" s="27">
        <v>5.42</v>
      </c>
    </row>
    <row r="758" spans="1:5" s="12" customFormat="1" ht="14" thickBot="1">
      <c r="A758" s="2">
        <v>40457</v>
      </c>
      <c r="B758" s="9">
        <v>576</v>
      </c>
      <c r="C758" s="10">
        <v>40422</v>
      </c>
      <c r="D758" s="11" t="s">
        <v>1551</v>
      </c>
      <c r="E758" s="27">
        <v>12.23</v>
      </c>
    </row>
    <row r="759" spans="1:5" s="12" customFormat="1" ht="14" thickBot="1">
      <c r="A759" s="2">
        <v>40457</v>
      </c>
      <c r="B759" s="9">
        <v>575</v>
      </c>
      <c r="C759" s="10">
        <v>40422</v>
      </c>
      <c r="D759" s="11" t="s">
        <v>1551</v>
      </c>
      <c r="E759" s="27">
        <v>4.83</v>
      </c>
    </row>
    <row r="760" spans="1:5" s="12" customFormat="1" ht="14" thickBot="1">
      <c r="A760" s="2">
        <v>40457</v>
      </c>
      <c r="B760" s="9">
        <v>162</v>
      </c>
      <c r="C760" s="10">
        <v>40435</v>
      </c>
      <c r="D760" s="11" t="s">
        <v>1551</v>
      </c>
      <c r="E760" s="27">
        <v>76.5</v>
      </c>
    </row>
    <row r="761" spans="1:5" s="12" customFormat="1" ht="14" thickBot="1">
      <c r="A761" s="2">
        <v>40457</v>
      </c>
      <c r="B761" s="9" t="s">
        <v>1823</v>
      </c>
      <c r="C761" s="10">
        <v>40422</v>
      </c>
      <c r="D761" s="11" t="s">
        <v>1551</v>
      </c>
      <c r="E761" s="27">
        <v>1126.2</v>
      </c>
    </row>
    <row r="762" spans="1:5" s="12" customFormat="1" ht="14" thickBot="1">
      <c r="A762" s="2">
        <v>40457</v>
      </c>
      <c r="B762" s="9" t="s">
        <v>1958</v>
      </c>
      <c r="C762" s="10">
        <v>40422</v>
      </c>
      <c r="D762" s="11" t="s">
        <v>1551</v>
      </c>
      <c r="E762" s="27">
        <v>385</v>
      </c>
    </row>
    <row r="763" spans="1:5" s="12" customFormat="1" ht="14" thickBot="1">
      <c r="A763" s="2">
        <v>40457</v>
      </c>
      <c r="B763" s="9" t="s">
        <v>2181</v>
      </c>
      <c r="C763" s="10">
        <v>40382</v>
      </c>
      <c r="D763" s="11" t="s">
        <v>1551</v>
      </c>
      <c r="E763" s="27">
        <v>642.5</v>
      </c>
    </row>
    <row r="764" spans="1:5" s="12" customFormat="1" ht="14" thickBot="1">
      <c r="A764" s="2">
        <v>40457</v>
      </c>
      <c r="B764" s="9" t="s">
        <v>1546</v>
      </c>
      <c r="C764" s="10">
        <v>40395</v>
      </c>
      <c r="D764" s="11" t="s">
        <v>1551</v>
      </c>
      <c r="E764" s="27">
        <v>226</v>
      </c>
    </row>
    <row r="765" spans="1:5" s="12" customFormat="1" ht="14" thickBot="1">
      <c r="A765" s="2">
        <v>40457</v>
      </c>
      <c r="B765" s="9" t="s">
        <v>2298</v>
      </c>
      <c r="C765" s="10">
        <v>40395</v>
      </c>
      <c r="D765" s="11" t="s">
        <v>1551</v>
      </c>
      <c r="E765" s="27">
        <v>898.1</v>
      </c>
    </row>
    <row r="766" spans="1:5" s="12" customFormat="1" ht="14" thickBot="1">
      <c r="A766" s="2">
        <v>40457</v>
      </c>
      <c r="B766" s="9" t="s">
        <v>2299</v>
      </c>
      <c r="C766" s="10">
        <v>40422</v>
      </c>
      <c r="D766" s="11" t="s">
        <v>1551</v>
      </c>
      <c r="E766" s="27">
        <v>139</v>
      </c>
    </row>
    <row r="767" spans="1:5" s="12" customFormat="1" ht="14" thickBot="1">
      <c r="A767" s="2">
        <v>40457</v>
      </c>
      <c r="B767" s="9" t="s">
        <v>1953</v>
      </c>
      <c r="C767" s="10">
        <v>40382</v>
      </c>
      <c r="D767" s="11" t="s">
        <v>1551</v>
      </c>
      <c r="E767" s="27">
        <v>2198.35</v>
      </c>
    </row>
    <row r="768" spans="1:5" s="12" customFormat="1" ht="14" thickBot="1">
      <c r="A768" s="2">
        <v>40457</v>
      </c>
      <c r="B768" s="9" t="s">
        <v>1954</v>
      </c>
      <c r="C768" s="10">
        <v>40395</v>
      </c>
      <c r="D768" s="11" t="s">
        <v>1551</v>
      </c>
      <c r="E768" s="27">
        <v>377.14</v>
      </c>
    </row>
    <row r="769" spans="1:5" ht="14" thickBot="1">
      <c r="A769" s="2">
        <v>40458</v>
      </c>
      <c r="B769" s="3">
        <v>37</v>
      </c>
      <c r="C769" s="6">
        <v>40449</v>
      </c>
      <c r="D769" s="5" t="s">
        <v>2060</v>
      </c>
      <c r="E769" s="24">
        <v>419817.71</v>
      </c>
    </row>
    <row r="770" spans="1:5" ht="14" thickBot="1">
      <c r="A770" s="2">
        <v>40458</v>
      </c>
      <c r="B770" s="3">
        <v>1476736715</v>
      </c>
      <c r="C770" s="6">
        <v>40428</v>
      </c>
      <c r="D770" s="5" t="s">
        <v>1552</v>
      </c>
      <c r="E770" s="24">
        <f>1402.62-1.5</f>
        <v>1401.12</v>
      </c>
    </row>
    <row r="771" spans="1:5" ht="14" thickBot="1">
      <c r="A771" s="2">
        <v>40459</v>
      </c>
      <c r="B771" s="16" t="s">
        <v>1822</v>
      </c>
      <c r="C771" s="6">
        <v>40356</v>
      </c>
      <c r="D771" s="5" t="s">
        <v>2080</v>
      </c>
      <c r="E771" s="24">
        <v>30</v>
      </c>
    </row>
    <row r="772" spans="1:5" ht="14" thickBot="1">
      <c r="A772" s="2">
        <v>40459</v>
      </c>
      <c r="B772" s="3">
        <v>63</v>
      </c>
      <c r="C772" s="6">
        <v>40362</v>
      </c>
      <c r="D772" s="5" t="s">
        <v>1825</v>
      </c>
      <c r="E772" s="24">
        <v>23180</v>
      </c>
    </row>
    <row r="773" spans="1:5" ht="14" thickBot="1">
      <c r="A773" s="2">
        <v>40459</v>
      </c>
      <c r="B773" s="3">
        <v>46</v>
      </c>
      <c r="C773" s="6">
        <v>40395</v>
      </c>
      <c r="D773" s="5" t="s">
        <v>1411</v>
      </c>
      <c r="E773" s="24">
        <v>71355.360000000001</v>
      </c>
    </row>
    <row r="774" spans="1:5" ht="14" thickBot="1">
      <c r="A774" s="2">
        <v>40464</v>
      </c>
      <c r="B774" s="3">
        <v>1</v>
      </c>
      <c r="C774" s="6">
        <v>40449</v>
      </c>
      <c r="D774" s="5" t="s">
        <v>1595</v>
      </c>
      <c r="E774" s="24">
        <v>9600</v>
      </c>
    </row>
    <row r="775" spans="1:5" ht="14" thickBot="1">
      <c r="A775" s="2">
        <v>40464</v>
      </c>
      <c r="B775" s="3">
        <v>32144</v>
      </c>
      <c r="C775" s="6">
        <v>40332</v>
      </c>
      <c r="D775" s="5" t="s">
        <v>1558</v>
      </c>
      <c r="E775" s="24">
        <v>369.34</v>
      </c>
    </row>
    <row r="776" spans="1:5" ht="14" thickBot="1">
      <c r="A776" s="2">
        <v>40464</v>
      </c>
      <c r="B776" s="3">
        <v>107</v>
      </c>
      <c r="C776" s="6">
        <v>40281</v>
      </c>
      <c r="D776" s="5" t="s">
        <v>1559</v>
      </c>
      <c r="E776" s="24">
        <v>122663.73</v>
      </c>
    </row>
    <row r="777" spans="1:5" ht="14" thickBot="1">
      <c r="A777" s="2">
        <v>40466</v>
      </c>
      <c r="B777" s="3">
        <v>31</v>
      </c>
      <c r="C777" s="6">
        <v>40387</v>
      </c>
      <c r="D777" s="5" t="s">
        <v>1554</v>
      </c>
      <c r="E777" s="24">
        <v>12692.38</v>
      </c>
    </row>
    <row r="778" spans="1:5" ht="14" thickBot="1">
      <c r="A778" s="2">
        <v>40466</v>
      </c>
      <c r="B778" s="3">
        <v>15</v>
      </c>
      <c r="C778" s="6">
        <v>40415</v>
      </c>
      <c r="D778" s="5" t="s">
        <v>1701</v>
      </c>
      <c r="E778" s="24">
        <v>17225.37</v>
      </c>
    </row>
    <row r="779" spans="1:5" ht="14" thickBot="1">
      <c r="A779" s="2">
        <v>40466</v>
      </c>
      <c r="B779" s="3">
        <v>3</v>
      </c>
      <c r="C779" s="6">
        <v>40387</v>
      </c>
      <c r="D779" s="5" t="s">
        <v>1733</v>
      </c>
      <c r="E779" s="24">
        <v>4410.8500000000004</v>
      </c>
    </row>
    <row r="780" spans="1:5" ht="14" thickBot="1">
      <c r="A780" s="2">
        <v>40466</v>
      </c>
      <c r="B780" s="3">
        <v>7489</v>
      </c>
      <c r="C780" s="6">
        <v>40390</v>
      </c>
      <c r="D780" s="5" t="s">
        <v>1736</v>
      </c>
      <c r="E780" s="24">
        <v>339.16</v>
      </c>
    </row>
    <row r="781" spans="1:5" ht="14" thickBot="1">
      <c r="A781" s="2">
        <v>40466</v>
      </c>
      <c r="B781" s="3">
        <v>8</v>
      </c>
      <c r="C781" s="6">
        <v>40401</v>
      </c>
      <c r="D781" s="5" t="s">
        <v>1737</v>
      </c>
      <c r="E781" s="24">
        <v>10980</v>
      </c>
    </row>
    <row r="782" spans="1:5" ht="14" thickBot="1">
      <c r="A782" s="2">
        <v>40466</v>
      </c>
      <c r="B782" s="3">
        <v>23</v>
      </c>
      <c r="C782" s="6">
        <v>40446</v>
      </c>
      <c r="D782" s="5" t="s">
        <v>1872</v>
      </c>
      <c r="E782" s="24">
        <v>1072.4100000000001</v>
      </c>
    </row>
    <row r="783" spans="1:5" ht="14" thickBot="1">
      <c r="A783" s="2">
        <v>40466</v>
      </c>
      <c r="B783" s="3">
        <v>605</v>
      </c>
      <c r="C783" s="6">
        <v>40435</v>
      </c>
      <c r="D783" s="11" t="s">
        <v>1551</v>
      </c>
      <c r="E783" s="24">
        <v>6.59</v>
      </c>
    </row>
    <row r="784" spans="1:5" ht="14" thickBot="1">
      <c r="A784" s="2">
        <v>40466</v>
      </c>
      <c r="B784" s="3">
        <v>609</v>
      </c>
      <c r="C784" s="6">
        <v>40435</v>
      </c>
      <c r="D784" s="11" t="s">
        <v>1551</v>
      </c>
      <c r="E784" s="24">
        <v>311.10000000000002</v>
      </c>
    </row>
    <row r="785" spans="1:6" ht="14" thickBot="1">
      <c r="A785" s="2">
        <v>40466</v>
      </c>
      <c r="B785" s="3">
        <v>608</v>
      </c>
      <c r="C785" s="6">
        <v>40435</v>
      </c>
      <c r="D785" s="11" t="s">
        <v>1551</v>
      </c>
      <c r="E785" s="24">
        <v>118.15</v>
      </c>
    </row>
    <row r="786" spans="1:6" ht="14" thickBot="1">
      <c r="A786" s="2">
        <v>40466</v>
      </c>
      <c r="B786" s="3">
        <v>607</v>
      </c>
      <c r="C786" s="6">
        <v>40435</v>
      </c>
      <c r="D786" s="11" t="s">
        <v>1551</v>
      </c>
      <c r="E786" s="24">
        <v>423</v>
      </c>
    </row>
    <row r="787" spans="1:6" ht="14" thickBot="1">
      <c r="A787" s="2">
        <v>40466</v>
      </c>
      <c r="B787" s="3">
        <v>163</v>
      </c>
      <c r="C787" s="6">
        <v>40435</v>
      </c>
      <c r="D787" s="11" t="s">
        <v>1551</v>
      </c>
      <c r="E787" s="24">
        <v>193.8</v>
      </c>
    </row>
    <row r="788" spans="1:6" ht="14" thickBot="1">
      <c r="A788" s="2">
        <v>40466</v>
      </c>
      <c r="B788" s="3">
        <v>543</v>
      </c>
      <c r="C788" s="6">
        <v>40395</v>
      </c>
      <c r="D788" s="11" t="s">
        <v>1551</v>
      </c>
      <c r="E788" s="24">
        <f>436.56-31-88</f>
        <v>317.56</v>
      </c>
      <c r="F788" s="17"/>
    </row>
    <row r="789" spans="1:6" ht="14" thickBot="1">
      <c r="A789" s="2">
        <v>40466</v>
      </c>
      <c r="B789" s="3">
        <v>161</v>
      </c>
      <c r="C789" s="6">
        <v>40435</v>
      </c>
      <c r="D789" s="11" t="s">
        <v>1551</v>
      </c>
      <c r="E789" s="24">
        <f>436.56-31.88</f>
        <v>404.68</v>
      </c>
    </row>
    <row r="790" spans="1:6" ht="14" thickBot="1">
      <c r="A790" s="2">
        <v>40466</v>
      </c>
      <c r="B790" s="3" t="s">
        <v>1877</v>
      </c>
      <c r="C790" s="6">
        <v>40435</v>
      </c>
      <c r="D790" s="11" t="s">
        <v>1551</v>
      </c>
      <c r="E790" s="24">
        <v>4032.44</v>
      </c>
    </row>
    <row r="791" spans="1:6" ht="14" thickBot="1">
      <c r="A791" s="2">
        <v>40466</v>
      </c>
      <c r="B791" s="3" t="s">
        <v>2002</v>
      </c>
      <c r="C791" s="6">
        <v>40435</v>
      </c>
      <c r="D791" s="11" t="s">
        <v>1551</v>
      </c>
      <c r="E791" s="24">
        <v>117.78</v>
      </c>
    </row>
    <row r="792" spans="1:6" ht="14" thickBot="1">
      <c r="A792" s="2">
        <v>40467</v>
      </c>
      <c r="B792" s="3">
        <v>1</v>
      </c>
      <c r="C792" s="6">
        <v>40396</v>
      </c>
      <c r="D792" s="5" t="s">
        <v>1626</v>
      </c>
      <c r="E792" s="24">
        <v>9780</v>
      </c>
    </row>
    <row r="793" spans="1:6" ht="14" thickBot="1">
      <c r="A793" s="2">
        <v>40467</v>
      </c>
      <c r="B793" s="3">
        <v>80702</v>
      </c>
      <c r="C793" s="6">
        <v>40379</v>
      </c>
      <c r="D793" s="5" t="s">
        <v>1619</v>
      </c>
      <c r="E793" s="24">
        <v>2362.84</v>
      </c>
    </row>
    <row r="794" spans="1:6" ht="14" thickBot="1">
      <c r="A794" s="2">
        <v>40470</v>
      </c>
      <c r="B794" s="3">
        <v>86</v>
      </c>
      <c r="C794" s="6">
        <v>40466</v>
      </c>
      <c r="D794" s="5" t="s">
        <v>1490</v>
      </c>
      <c r="E794" s="24">
        <v>100612.25</v>
      </c>
    </row>
    <row r="795" spans="1:6" ht="14" thickBot="1">
      <c r="A795" s="2">
        <v>40471</v>
      </c>
      <c r="B795" s="3">
        <v>79</v>
      </c>
      <c r="C795" s="6">
        <v>40319</v>
      </c>
      <c r="D795" s="5" t="s">
        <v>1486</v>
      </c>
      <c r="E795" s="24">
        <v>36568</v>
      </c>
    </row>
    <row r="796" spans="1:6" ht="14" thickBot="1">
      <c r="A796" s="2">
        <v>40471</v>
      </c>
      <c r="B796" s="3">
        <v>43</v>
      </c>
      <c r="C796" s="6">
        <v>40383</v>
      </c>
      <c r="D796" s="5" t="s">
        <v>1483</v>
      </c>
      <c r="E796" s="24">
        <v>12914.96</v>
      </c>
    </row>
    <row r="797" spans="1:6" ht="14" thickBot="1">
      <c r="A797" s="2">
        <v>40471</v>
      </c>
      <c r="B797" s="3" t="s">
        <v>1484</v>
      </c>
      <c r="C797" s="6">
        <v>40435</v>
      </c>
      <c r="D797" s="11" t="s">
        <v>1551</v>
      </c>
      <c r="E797" s="24">
        <v>1280.72</v>
      </c>
    </row>
    <row r="798" spans="1:6" ht="14" thickBot="1">
      <c r="A798" s="2">
        <v>40471</v>
      </c>
      <c r="B798" s="3" t="s">
        <v>1489</v>
      </c>
      <c r="C798" s="6">
        <v>40435</v>
      </c>
      <c r="D798" s="11" t="s">
        <v>1551</v>
      </c>
      <c r="E798" s="24">
        <v>221.82</v>
      </c>
    </row>
    <row r="799" spans="1:6" ht="14" thickBot="1">
      <c r="A799" s="2">
        <v>40471</v>
      </c>
      <c r="B799" s="3">
        <v>606</v>
      </c>
      <c r="C799" s="6">
        <v>40435</v>
      </c>
      <c r="D799" s="11" t="s">
        <v>1551</v>
      </c>
      <c r="E799" s="24">
        <v>35.380000000000003</v>
      </c>
    </row>
    <row r="800" spans="1:6" ht="14" thickBot="1">
      <c r="A800" s="2">
        <v>40477</v>
      </c>
      <c r="B800" s="3" t="s">
        <v>2102</v>
      </c>
      <c r="C800" s="6">
        <v>40431</v>
      </c>
      <c r="D800" s="5" t="s">
        <v>1735</v>
      </c>
      <c r="E800" s="24">
        <v>1600</v>
      </c>
    </row>
    <row r="801" spans="1:5" ht="14" thickBot="1">
      <c r="A801" s="2">
        <v>40477</v>
      </c>
      <c r="B801" s="3">
        <v>1</v>
      </c>
      <c r="C801" s="6">
        <v>40443</v>
      </c>
      <c r="D801" s="5" t="s">
        <v>1989</v>
      </c>
      <c r="E801" s="24">
        <v>500</v>
      </c>
    </row>
    <row r="802" spans="1:5" ht="14" thickBot="1">
      <c r="A802" s="2">
        <v>40477</v>
      </c>
      <c r="B802" s="3">
        <v>1241</v>
      </c>
      <c r="C802" s="6">
        <v>40442</v>
      </c>
      <c r="D802" s="5" t="s">
        <v>2103</v>
      </c>
      <c r="E802" s="24">
        <v>94.6</v>
      </c>
    </row>
    <row r="803" spans="1:5" ht="14" thickBot="1">
      <c r="A803" s="2">
        <v>40477</v>
      </c>
      <c r="B803" s="3">
        <v>2</v>
      </c>
      <c r="C803" s="6">
        <v>40465</v>
      </c>
      <c r="D803" s="5" t="s">
        <v>2104</v>
      </c>
      <c r="E803" s="24">
        <v>7200</v>
      </c>
    </row>
    <row r="804" spans="1:5" ht="14" thickBot="1">
      <c r="A804" s="2">
        <v>40477</v>
      </c>
      <c r="B804" s="3">
        <v>27</v>
      </c>
      <c r="C804" s="6">
        <v>40373</v>
      </c>
      <c r="D804" s="5" t="s">
        <v>2107</v>
      </c>
      <c r="E804" s="24">
        <v>100.07</v>
      </c>
    </row>
    <row r="805" spans="1:5" ht="14" thickBot="1">
      <c r="A805" s="2">
        <v>40477</v>
      </c>
      <c r="B805" s="3">
        <v>49</v>
      </c>
      <c r="C805" s="6">
        <v>40284</v>
      </c>
      <c r="D805" s="5" t="s">
        <v>2226</v>
      </c>
      <c r="E805" s="24">
        <v>3584.97</v>
      </c>
    </row>
    <row r="806" spans="1:5" ht="14" thickBot="1">
      <c r="A806" s="2">
        <v>40477</v>
      </c>
      <c r="B806" s="3">
        <v>15</v>
      </c>
      <c r="C806" s="6">
        <v>40368</v>
      </c>
      <c r="D806" s="5" t="s">
        <v>2166</v>
      </c>
      <c r="E806" s="24">
        <v>902.8</v>
      </c>
    </row>
    <row r="807" spans="1:5" ht="14" thickBot="1">
      <c r="A807" s="2">
        <v>40477</v>
      </c>
      <c r="B807" s="3">
        <v>4043080</v>
      </c>
      <c r="C807" s="6">
        <v>40420</v>
      </c>
      <c r="D807" s="5" t="s">
        <v>2061</v>
      </c>
      <c r="E807" s="24">
        <v>82.96</v>
      </c>
    </row>
    <row r="808" spans="1:5" ht="14" thickBot="1">
      <c r="A808" s="2">
        <v>40477</v>
      </c>
      <c r="B808" s="3">
        <v>4043081</v>
      </c>
      <c r="C808" s="6">
        <v>40420</v>
      </c>
      <c r="D808" s="5" t="s">
        <v>2061</v>
      </c>
      <c r="E808" s="24">
        <v>1151.07</v>
      </c>
    </row>
    <row r="809" spans="1:5" ht="14" thickBot="1">
      <c r="A809" s="2">
        <v>40477</v>
      </c>
      <c r="B809" s="3">
        <v>4034086</v>
      </c>
      <c r="C809" s="6">
        <v>40358</v>
      </c>
      <c r="D809" s="5" t="s">
        <v>2061</v>
      </c>
      <c r="E809" s="24">
        <v>331.84</v>
      </c>
    </row>
    <row r="810" spans="1:5" ht="14" thickBot="1">
      <c r="A810" s="2">
        <v>40477</v>
      </c>
      <c r="B810" s="3">
        <v>14002921</v>
      </c>
      <c r="C810" s="6">
        <v>40376</v>
      </c>
      <c r="D810" s="5" t="s">
        <v>2062</v>
      </c>
      <c r="E810" s="24">
        <v>8000</v>
      </c>
    </row>
    <row r="811" spans="1:5" ht="14" thickBot="1">
      <c r="A811" s="2">
        <v>40477</v>
      </c>
      <c r="B811" s="3">
        <v>254</v>
      </c>
      <c r="C811" s="6">
        <v>40438</v>
      </c>
      <c r="D811" s="5" t="s">
        <v>1689</v>
      </c>
      <c r="E811" s="24">
        <v>658.8</v>
      </c>
    </row>
    <row r="812" spans="1:5" ht="14" thickBot="1">
      <c r="A812" s="2">
        <v>40477</v>
      </c>
      <c r="B812" s="3">
        <v>2232</v>
      </c>
      <c r="C812" s="6">
        <v>40432</v>
      </c>
      <c r="D812" s="5" t="s">
        <v>2063</v>
      </c>
      <c r="E812" s="24">
        <v>324</v>
      </c>
    </row>
    <row r="813" spans="1:5" ht="14" thickBot="1">
      <c r="A813" s="2">
        <v>40477</v>
      </c>
      <c r="B813" s="3">
        <v>982</v>
      </c>
      <c r="C813" s="6">
        <v>40388</v>
      </c>
      <c r="D813" s="5" t="s">
        <v>1952</v>
      </c>
      <c r="E813" s="24">
        <v>6334.24</v>
      </c>
    </row>
    <row r="814" spans="1:5" ht="14" thickBot="1">
      <c r="A814" s="2">
        <v>40477</v>
      </c>
      <c r="B814" s="3">
        <v>265</v>
      </c>
      <c r="C814" s="6">
        <v>40422</v>
      </c>
      <c r="D814" s="5" t="s">
        <v>1955</v>
      </c>
      <c r="E814" s="24">
        <v>305</v>
      </c>
    </row>
    <row r="815" spans="1:5" ht="14" thickBot="1">
      <c r="A815" s="2">
        <v>40477</v>
      </c>
      <c r="B815" s="3">
        <v>2368</v>
      </c>
      <c r="C815" s="6">
        <v>40424</v>
      </c>
      <c r="D815" s="5" t="s">
        <v>1684</v>
      </c>
      <c r="E815" s="24">
        <v>614.88</v>
      </c>
    </row>
    <row r="816" spans="1:5" ht="14" thickBot="1">
      <c r="A816" s="2">
        <v>40477</v>
      </c>
      <c r="B816" s="3">
        <v>732</v>
      </c>
      <c r="C816" s="6">
        <v>40358</v>
      </c>
      <c r="D816" s="5" t="s">
        <v>1550</v>
      </c>
      <c r="E816" s="24">
        <v>328</v>
      </c>
    </row>
    <row r="817" spans="1:5" ht="14" thickBot="1">
      <c r="A817" s="2">
        <v>40477</v>
      </c>
      <c r="B817" s="3">
        <v>5</v>
      </c>
      <c r="C817" s="6">
        <v>40446</v>
      </c>
      <c r="D817" s="5" t="s">
        <v>1591</v>
      </c>
      <c r="E817" s="24">
        <v>12500</v>
      </c>
    </row>
    <row r="818" spans="1:5" ht="14" thickBot="1">
      <c r="A818" s="2">
        <v>40477</v>
      </c>
      <c r="B818" s="3">
        <v>8285</v>
      </c>
      <c r="C818" s="6">
        <v>40473</v>
      </c>
      <c r="D818" s="5" t="s">
        <v>1791</v>
      </c>
      <c r="E818" s="24">
        <v>1222.44</v>
      </c>
    </row>
    <row r="819" spans="1:5" ht="14" thickBot="1">
      <c r="A819" s="2">
        <v>40477</v>
      </c>
      <c r="B819" s="3">
        <v>295</v>
      </c>
      <c r="C819" s="6">
        <v>40473</v>
      </c>
      <c r="D819" s="5" t="s">
        <v>1792</v>
      </c>
      <c r="E819" s="24">
        <v>732</v>
      </c>
    </row>
    <row r="820" spans="1:5" ht="14" thickBot="1">
      <c r="A820" s="2">
        <v>40477</v>
      </c>
      <c r="B820" s="3">
        <v>441</v>
      </c>
      <c r="C820" s="6">
        <v>40389</v>
      </c>
      <c r="D820" s="5" t="s">
        <v>1664</v>
      </c>
      <c r="E820" s="24">
        <v>1738.5</v>
      </c>
    </row>
    <row r="821" spans="1:5" ht="14" thickBot="1">
      <c r="A821" s="2">
        <v>40477</v>
      </c>
      <c r="B821" s="3">
        <v>5955</v>
      </c>
      <c r="C821" s="6">
        <v>40409</v>
      </c>
      <c r="D821" s="5" t="s">
        <v>1977</v>
      </c>
      <c r="E821" s="24">
        <v>274.5</v>
      </c>
    </row>
    <row r="822" spans="1:5" ht="14" thickBot="1">
      <c r="A822" s="2">
        <v>40477</v>
      </c>
      <c r="B822" s="3">
        <v>5956</v>
      </c>
      <c r="C822" s="6">
        <v>40409</v>
      </c>
      <c r="D822" s="5" t="s">
        <v>1977</v>
      </c>
      <c r="E822" s="24">
        <v>488</v>
      </c>
    </row>
    <row r="823" spans="1:5" ht="14" thickBot="1">
      <c r="A823" s="2">
        <v>40477</v>
      </c>
      <c r="B823" s="3">
        <v>6552</v>
      </c>
      <c r="C823" s="6">
        <v>40444</v>
      </c>
      <c r="D823" s="5" t="s">
        <v>1977</v>
      </c>
      <c r="E823" s="24">
        <v>488</v>
      </c>
    </row>
    <row r="824" spans="1:5" ht="14" thickBot="1">
      <c r="A824" s="2">
        <v>40477</v>
      </c>
      <c r="B824" s="3">
        <v>6553</v>
      </c>
      <c r="C824" s="6">
        <v>40444</v>
      </c>
      <c r="D824" s="5" t="s">
        <v>1977</v>
      </c>
      <c r="E824" s="24">
        <v>274.5</v>
      </c>
    </row>
    <row r="825" spans="1:5" ht="14" thickBot="1">
      <c r="A825" s="2">
        <v>40479</v>
      </c>
      <c r="B825" s="3">
        <v>397</v>
      </c>
      <c r="C825" s="6">
        <v>40457</v>
      </c>
      <c r="D825" s="5" t="s">
        <v>1803</v>
      </c>
      <c r="E825" s="24">
        <v>82.47</v>
      </c>
    </row>
    <row r="826" spans="1:5" ht="14" thickBot="1">
      <c r="A826" s="2">
        <v>40479</v>
      </c>
      <c r="B826" s="3">
        <v>86</v>
      </c>
      <c r="C826" s="6">
        <v>40443</v>
      </c>
      <c r="D826" s="5" t="s">
        <v>2174</v>
      </c>
      <c r="E826" s="24">
        <v>85.4</v>
      </c>
    </row>
    <row r="827" spans="1:5" ht="14" thickBot="1">
      <c r="A827" s="2">
        <v>40479</v>
      </c>
      <c r="B827" s="3">
        <v>10402</v>
      </c>
      <c r="C827" s="6">
        <v>40421</v>
      </c>
      <c r="D827" s="5" t="s">
        <v>1804</v>
      </c>
      <c r="E827" s="24">
        <v>267.19</v>
      </c>
    </row>
    <row r="828" spans="1:5" ht="14" thickBot="1">
      <c r="A828" s="2">
        <v>40479</v>
      </c>
      <c r="B828" s="3">
        <v>10403</v>
      </c>
      <c r="C828" s="6">
        <v>40421</v>
      </c>
      <c r="D828" s="5" t="s">
        <v>1804</v>
      </c>
      <c r="E828" s="24">
        <v>267.19</v>
      </c>
    </row>
    <row r="829" spans="1:5" ht="14" thickBot="1">
      <c r="A829" s="2">
        <v>40479</v>
      </c>
      <c r="B829" s="3">
        <v>10404</v>
      </c>
      <c r="C829" s="6">
        <v>40421</v>
      </c>
      <c r="D829" s="5" t="s">
        <v>1804</v>
      </c>
      <c r="E829" s="24">
        <v>267.19</v>
      </c>
    </row>
    <row r="830" spans="1:5" ht="14" thickBot="1">
      <c r="A830" s="2">
        <v>40479</v>
      </c>
      <c r="B830" s="3">
        <v>202125</v>
      </c>
      <c r="C830" s="6">
        <v>40389</v>
      </c>
      <c r="D830" s="5" t="s">
        <v>1618</v>
      </c>
      <c r="E830" s="24">
        <v>4125.67</v>
      </c>
    </row>
    <row r="831" spans="1:5" ht="14" thickBot="1">
      <c r="A831" s="2">
        <v>40485</v>
      </c>
      <c r="B831" s="3">
        <v>14</v>
      </c>
      <c r="C831" s="6">
        <v>40229</v>
      </c>
      <c r="D831" s="5" t="s">
        <v>1784</v>
      </c>
      <c r="E831" s="24">
        <v>13993.68</v>
      </c>
    </row>
    <row r="832" spans="1:5" ht="14" thickBot="1">
      <c r="A832" s="2">
        <v>40488</v>
      </c>
      <c r="B832" s="3">
        <v>1477034205</v>
      </c>
      <c r="C832" s="6">
        <v>40458</v>
      </c>
      <c r="D832" s="5" t="s">
        <v>2056</v>
      </c>
      <c r="E832" s="24">
        <f>1341.86-1.5</f>
        <v>1340.36</v>
      </c>
    </row>
    <row r="833" spans="1:5" ht="14" thickBot="1">
      <c r="A833" s="2">
        <v>40491</v>
      </c>
      <c r="B833" s="3">
        <v>141000628</v>
      </c>
      <c r="C833" s="6">
        <v>40452</v>
      </c>
      <c r="D833" s="5" t="s">
        <v>2285</v>
      </c>
      <c r="E833" s="24">
        <v>1500</v>
      </c>
    </row>
    <row r="834" spans="1:5" ht="14" thickBot="1">
      <c r="A834" s="2">
        <v>40491</v>
      </c>
      <c r="B834" s="3" t="s">
        <v>2526</v>
      </c>
      <c r="C834" s="6">
        <v>40472</v>
      </c>
      <c r="D834" s="5" t="s">
        <v>2528</v>
      </c>
      <c r="E834" s="24">
        <v>1500</v>
      </c>
    </row>
    <row r="835" spans="1:5" ht="14" thickBot="1">
      <c r="A835" s="2">
        <v>40491</v>
      </c>
      <c r="B835" s="3">
        <v>9805</v>
      </c>
      <c r="C835" s="6">
        <v>40456</v>
      </c>
      <c r="D835" s="5" t="s">
        <v>2527</v>
      </c>
      <c r="E835" s="24">
        <v>225</v>
      </c>
    </row>
    <row r="836" spans="1:5" ht="14" thickBot="1">
      <c r="A836" s="2">
        <v>40491</v>
      </c>
      <c r="B836" s="3">
        <v>20128</v>
      </c>
      <c r="C836" s="6">
        <v>40393</v>
      </c>
      <c r="D836" s="5" t="s">
        <v>2398</v>
      </c>
      <c r="E836" s="24">
        <v>80.900000000000006</v>
      </c>
    </row>
    <row r="837" spans="1:5" ht="14" thickBot="1">
      <c r="A837" s="2">
        <v>40491</v>
      </c>
      <c r="B837" s="3">
        <v>806</v>
      </c>
      <c r="C837" s="6">
        <v>40450</v>
      </c>
      <c r="D837" s="5" t="s">
        <v>2401</v>
      </c>
      <c r="E837" s="24">
        <v>257.42</v>
      </c>
    </row>
    <row r="838" spans="1:5" ht="14" thickBot="1">
      <c r="A838" s="2">
        <v>40491</v>
      </c>
      <c r="B838" s="3">
        <v>12</v>
      </c>
      <c r="C838" s="6">
        <v>40452</v>
      </c>
      <c r="D838" s="5" t="s">
        <v>2280</v>
      </c>
      <c r="E838" s="24">
        <v>10980</v>
      </c>
    </row>
    <row r="839" spans="1:5" ht="14" thickBot="1">
      <c r="A839" s="2">
        <v>40491</v>
      </c>
      <c r="B839" s="3">
        <v>82</v>
      </c>
      <c r="C839" s="6">
        <v>40451</v>
      </c>
      <c r="D839" s="5" t="s">
        <v>1976</v>
      </c>
      <c r="E839" s="24">
        <v>924.87</v>
      </c>
    </row>
    <row r="840" spans="1:5" ht="14" thickBot="1">
      <c r="A840" s="2">
        <v>40491</v>
      </c>
      <c r="B840" s="3">
        <v>30</v>
      </c>
      <c r="C840" s="6">
        <v>40450</v>
      </c>
      <c r="D840" s="5" t="s">
        <v>2281</v>
      </c>
      <c r="E840" s="24">
        <v>1736.44</v>
      </c>
    </row>
    <row r="841" spans="1:5" ht="14" thickBot="1">
      <c r="A841" s="2">
        <v>40491</v>
      </c>
      <c r="B841" s="3">
        <v>34</v>
      </c>
      <c r="C841" s="6">
        <v>40450</v>
      </c>
      <c r="D841" s="5" t="s">
        <v>2281</v>
      </c>
      <c r="E841" s="24">
        <v>91.22</v>
      </c>
    </row>
    <row r="842" spans="1:5" ht="14" thickBot="1">
      <c r="A842" s="2">
        <v>40491</v>
      </c>
      <c r="B842" s="3">
        <v>35</v>
      </c>
      <c r="C842" s="6">
        <v>40450</v>
      </c>
      <c r="D842" s="5" t="s">
        <v>2281</v>
      </c>
      <c r="E842" s="24">
        <v>103</v>
      </c>
    </row>
    <row r="843" spans="1:5" ht="14" thickBot="1">
      <c r="A843" s="2">
        <v>40491</v>
      </c>
      <c r="B843" s="3">
        <v>21</v>
      </c>
      <c r="C843" s="6">
        <v>40454</v>
      </c>
      <c r="D843" s="5" t="s">
        <v>1835</v>
      </c>
      <c r="E843" s="24">
        <v>10980</v>
      </c>
    </row>
    <row r="844" spans="1:5" ht="14" thickBot="1">
      <c r="A844" s="2">
        <v>40491</v>
      </c>
      <c r="B844" s="3">
        <v>23</v>
      </c>
      <c r="C844" s="6">
        <v>40456</v>
      </c>
      <c r="D844" s="5" t="s">
        <v>2159</v>
      </c>
      <c r="E844" s="24">
        <v>10370</v>
      </c>
    </row>
    <row r="845" spans="1:5" ht="14" thickBot="1">
      <c r="A845" s="2">
        <v>40491</v>
      </c>
      <c r="B845" s="3">
        <v>119</v>
      </c>
      <c r="C845" s="6">
        <v>40457</v>
      </c>
      <c r="D845" s="5" t="s">
        <v>2287</v>
      </c>
      <c r="E845" s="24">
        <v>7557.9</v>
      </c>
    </row>
    <row r="846" spans="1:5" ht="14" thickBot="1">
      <c r="A846" s="2">
        <v>40491</v>
      </c>
      <c r="B846" s="3">
        <v>177</v>
      </c>
      <c r="C846" s="6">
        <v>40450</v>
      </c>
      <c r="D846" s="5" t="s">
        <v>2293</v>
      </c>
      <c r="E846" s="24">
        <v>660.83</v>
      </c>
    </row>
    <row r="847" spans="1:5" ht="14" thickBot="1">
      <c r="A847" s="2">
        <v>40491</v>
      </c>
      <c r="B847" s="3">
        <v>1239</v>
      </c>
      <c r="C847" s="6">
        <v>40459</v>
      </c>
      <c r="D847" s="5" t="s">
        <v>2436</v>
      </c>
      <c r="E847" s="24">
        <v>380.64</v>
      </c>
    </row>
    <row r="848" spans="1:5" ht="14" thickBot="1">
      <c r="A848" s="2">
        <v>40491</v>
      </c>
      <c r="B848" s="3">
        <v>1464</v>
      </c>
      <c r="C848" s="6">
        <v>40450</v>
      </c>
      <c r="D848" s="5" t="s">
        <v>2068</v>
      </c>
      <c r="E848" s="24">
        <v>158.6</v>
      </c>
    </row>
    <row r="849" spans="1:5" ht="14" thickBot="1">
      <c r="A849" s="2">
        <v>40491</v>
      </c>
      <c r="B849" s="3">
        <v>201401728</v>
      </c>
      <c r="C849" s="6">
        <v>40450</v>
      </c>
      <c r="D849" s="5" t="s">
        <v>2164</v>
      </c>
      <c r="E849" s="24">
        <v>12200</v>
      </c>
    </row>
    <row r="850" spans="1:5" ht="14" thickBot="1">
      <c r="A850" s="2">
        <v>40491</v>
      </c>
      <c r="B850" s="3">
        <v>7</v>
      </c>
      <c r="C850" s="6">
        <v>40445</v>
      </c>
      <c r="D850" s="5" t="s">
        <v>2219</v>
      </c>
      <c r="E850" s="24">
        <v>73.2</v>
      </c>
    </row>
    <row r="851" spans="1:5" ht="14" thickBot="1">
      <c r="A851" s="2">
        <v>40491</v>
      </c>
      <c r="B851" s="3">
        <v>23</v>
      </c>
      <c r="C851" s="6">
        <v>40456</v>
      </c>
      <c r="D851" s="5" t="s">
        <v>2348</v>
      </c>
      <c r="E851" s="24">
        <v>1830</v>
      </c>
    </row>
    <row r="852" spans="1:5" ht="14" thickBot="1">
      <c r="A852" s="2">
        <v>40491</v>
      </c>
      <c r="B852" s="3">
        <v>31</v>
      </c>
      <c r="C852" s="6">
        <v>40451</v>
      </c>
      <c r="D852" s="5" t="s">
        <v>2347</v>
      </c>
      <c r="E852" s="24">
        <v>9089</v>
      </c>
    </row>
    <row r="853" spans="1:5" ht="14" thickBot="1">
      <c r="A853" s="2">
        <v>40491</v>
      </c>
      <c r="B853" s="3">
        <v>40</v>
      </c>
      <c r="C853" s="6">
        <v>40456</v>
      </c>
      <c r="D853" s="5" t="s">
        <v>2220</v>
      </c>
      <c r="E853" s="24">
        <v>9150</v>
      </c>
    </row>
    <row r="854" spans="1:5" ht="14" thickBot="1">
      <c r="A854" s="2">
        <v>40491</v>
      </c>
      <c r="B854" s="3">
        <v>47</v>
      </c>
      <c r="C854" s="6">
        <v>40452</v>
      </c>
      <c r="D854" s="5" t="s">
        <v>2221</v>
      </c>
      <c r="E854" s="24">
        <v>2943.86</v>
      </c>
    </row>
    <row r="855" spans="1:5" ht="14" thickBot="1">
      <c r="A855" s="2">
        <v>40491</v>
      </c>
      <c r="B855" s="3">
        <v>16</v>
      </c>
      <c r="C855" s="6">
        <v>40452</v>
      </c>
      <c r="D855" s="5" t="s">
        <v>2599</v>
      </c>
      <c r="E855" s="24">
        <v>11956</v>
      </c>
    </row>
    <row r="856" spans="1:5" ht="14" thickBot="1">
      <c r="A856" s="2">
        <v>40491</v>
      </c>
      <c r="B856" s="3">
        <v>8</v>
      </c>
      <c r="C856" s="6">
        <v>40452</v>
      </c>
      <c r="D856" s="5" t="s">
        <v>2601</v>
      </c>
      <c r="E856" s="24">
        <v>7561.97</v>
      </c>
    </row>
    <row r="857" spans="1:5" ht="14" thickBot="1">
      <c r="A857" s="2">
        <v>40491</v>
      </c>
      <c r="B857" s="3">
        <v>55400540</v>
      </c>
      <c r="C857" s="6">
        <v>40024</v>
      </c>
      <c r="D857" s="5" t="s">
        <v>2353</v>
      </c>
      <c r="E857" s="24">
        <v>977.9</v>
      </c>
    </row>
    <row r="858" spans="1:5" ht="14" thickBot="1">
      <c r="A858" s="2">
        <v>40491</v>
      </c>
      <c r="B858" s="3">
        <v>55400620</v>
      </c>
      <c r="C858" s="6">
        <v>40056</v>
      </c>
      <c r="D858" s="5" t="s">
        <v>2353</v>
      </c>
      <c r="E858" s="24">
        <v>293.95</v>
      </c>
    </row>
    <row r="859" spans="1:5" ht="14" thickBot="1">
      <c r="A859" s="2">
        <v>40491</v>
      </c>
      <c r="B859" s="3">
        <v>55400482</v>
      </c>
      <c r="C859" s="6">
        <v>39993</v>
      </c>
      <c r="D859" s="5" t="s">
        <v>2353</v>
      </c>
      <c r="E859" s="24">
        <v>341.33</v>
      </c>
    </row>
    <row r="860" spans="1:5" ht="14" thickBot="1">
      <c r="A860" s="2">
        <v>40491</v>
      </c>
      <c r="B860" s="3">
        <v>55400743</v>
      </c>
      <c r="C860" s="6">
        <v>40085</v>
      </c>
      <c r="D860" s="5" t="s">
        <v>2353</v>
      </c>
      <c r="E860" s="24">
        <v>812.71</v>
      </c>
    </row>
    <row r="861" spans="1:5" ht="14" thickBot="1">
      <c r="A861" s="2">
        <v>40491</v>
      </c>
      <c r="B861" s="3">
        <v>55400418</v>
      </c>
      <c r="C861" s="6">
        <v>40328</v>
      </c>
      <c r="D861" s="5" t="s">
        <v>2353</v>
      </c>
      <c r="E861" s="24">
        <v>99.21</v>
      </c>
    </row>
    <row r="862" spans="1:5" ht="14" thickBot="1">
      <c r="A862" s="2">
        <v>40491</v>
      </c>
      <c r="B862" s="3">
        <v>175</v>
      </c>
      <c r="C862" s="6">
        <v>40454</v>
      </c>
      <c r="D862" s="5" t="s">
        <v>1685</v>
      </c>
      <c r="E862" s="24">
        <v>181.56</v>
      </c>
    </row>
    <row r="863" spans="1:5" ht="14" thickBot="1">
      <c r="A863" s="2">
        <v>40491</v>
      </c>
      <c r="B863" s="3">
        <v>176</v>
      </c>
      <c r="C863" s="6">
        <v>40454</v>
      </c>
      <c r="D863" s="5" t="s">
        <v>1685</v>
      </c>
      <c r="E863" s="24">
        <v>398.28</v>
      </c>
    </row>
    <row r="864" spans="1:5" ht="14" thickBot="1">
      <c r="A864" s="2">
        <v>40491</v>
      </c>
      <c r="B864" s="3">
        <v>697</v>
      </c>
      <c r="C864" s="6">
        <v>40450</v>
      </c>
      <c r="D864" s="5" t="s">
        <v>1685</v>
      </c>
      <c r="E864" s="24">
        <v>7.14</v>
      </c>
    </row>
    <row r="865" spans="1:5" ht="14" thickBot="1">
      <c r="A865" s="2">
        <v>40491</v>
      </c>
      <c r="B865" s="3">
        <v>173</v>
      </c>
      <c r="C865" s="6">
        <v>40450</v>
      </c>
      <c r="D865" s="5" t="s">
        <v>1685</v>
      </c>
      <c r="E865" s="24">
        <v>234.6</v>
      </c>
    </row>
    <row r="866" spans="1:5" ht="14" thickBot="1">
      <c r="A866" s="2">
        <v>40491</v>
      </c>
      <c r="B866" s="3" t="s">
        <v>2354</v>
      </c>
      <c r="C866" s="6">
        <v>40450</v>
      </c>
      <c r="D866" s="5" t="s">
        <v>1685</v>
      </c>
      <c r="E866" s="24">
        <f>196.93-1.5</f>
        <v>195.43</v>
      </c>
    </row>
    <row r="867" spans="1:5" ht="14" thickBot="1">
      <c r="A867" s="2">
        <v>40494</v>
      </c>
      <c r="B867" s="3">
        <v>35940</v>
      </c>
      <c r="C867" s="6">
        <v>40450</v>
      </c>
      <c r="D867" s="5" t="s">
        <v>2296</v>
      </c>
      <c r="E867" s="24">
        <v>1268.8</v>
      </c>
    </row>
    <row r="868" spans="1:5" ht="14" thickBot="1">
      <c r="A868" s="2">
        <v>40494</v>
      </c>
      <c r="B868" s="3">
        <v>7</v>
      </c>
      <c r="C868" s="6">
        <v>40445</v>
      </c>
      <c r="D868" s="5" t="s">
        <v>2112</v>
      </c>
      <c r="E868" s="24">
        <v>102</v>
      </c>
    </row>
    <row r="869" spans="1:5" ht="14" thickBot="1">
      <c r="A869" s="2">
        <v>40494</v>
      </c>
      <c r="B869" s="3">
        <v>128</v>
      </c>
      <c r="C869" s="6">
        <v>40424</v>
      </c>
      <c r="D869" s="5" t="s">
        <v>2227</v>
      </c>
      <c r="E869" s="24">
        <v>2588.84</v>
      </c>
    </row>
    <row r="870" spans="1:5" ht="14" thickBot="1">
      <c r="A870" s="2">
        <v>40494</v>
      </c>
      <c r="B870" s="3">
        <v>9</v>
      </c>
      <c r="C870" s="6">
        <v>40450</v>
      </c>
      <c r="D870" s="5" t="s">
        <v>1886</v>
      </c>
      <c r="E870" s="24">
        <v>35.6</v>
      </c>
    </row>
    <row r="871" spans="1:5" ht="14" thickBot="1">
      <c r="A871" s="2">
        <v>40494</v>
      </c>
      <c r="B871" s="3">
        <v>2480</v>
      </c>
      <c r="C871" s="6">
        <v>2840</v>
      </c>
      <c r="D871" s="5" t="s">
        <v>2103</v>
      </c>
      <c r="E871" s="24">
        <v>101.92</v>
      </c>
    </row>
    <row r="872" spans="1:5" ht="14" thickBot="1">
      <c r="A872" s="2">
        <v>40494</v>
      </c>
      <c r="B872" s="3">
        <v>1377</v>
      </c>
      <c r="C872" s="6">
        <v>40467</v>
      </c>
      <c r="D872" s="5" t="s">
        <v>2103</v>
      </c>
      <c r="E872" s="24">
        <v>106.8</v>
      </c>
    </row>
    <row r="873" spans="1:5" ht="14" thickBot="1">
      <c r="A873" s="2">
        <v>40494</v>
      </c>
      <c r="B873" s="3">
        <v>696</v>
      </c>
      <c r="C873" s="6">
        <v>40457</v>
      </c>
      <c r="D873" s="5" t="s">
        <v>1685</v>
      </c>
      <c r="E873" s="24">
        <v>939.66</v>
      </c>
    </row>
    <row r="874" spans="1:5" ht="14" thickBot="1">
      <c r="A874" s="2">
        <v>40494</v>
      </c>
      <c r="B874" s="3">
        <v>698</v>
      </c>
      <c r="C874" s="6">
        <v>40457</v>
      </c>
      <c r="D874" s="5" t="s">
        <v>1685</v>
      </c>
      <c r="E874" s="24">
        <v>11.18</v>
      </c>
    </row>
    <row r="875" spans="1:5" ht="14" thickBot="1">
      <c r="A875" s="2">
        <v>40494</v>
      </c>
      <c r="B875" s="3">
        <v>699</v>
      </c>
      <c r="C875" s="6">
        <v>40457</v>
      </c>
      <c r="D875" s="5" t="s">
        <v>1685</v>
      </c>
      <c r="E875" s="24">
        <v>50.64</v>
      </c>
    </row>
    <row r="876" spans="1:5" ht="14" thickBot="1">
      <c r="A876" s="2">
        <v>40494</v>
      </c>
      <c r="B876" s="3">
        <v>172</v>
      </c>
      <c r="C876" s="6">
        <v>40450</v>
      </c>
      <c r="D876" s="5" t="s">
        <v>1685</v>
      </c>
      <c r="E876" s="24">
        <v>224.4</v>
      </c>
    </row>
    <row r="877" spans="1:5" ht="14" thickBot="1">
      <c r="A877" s="2">
        <v>40494</v>
      </c>
      <c r="B877" s="3">
        <v>174</v>
      </c>
      <c r="C877" s="6">
        <v>40450</v>
      </c>
      <c r="D877" s="5" t="s">
        <v>1685</v>
      </c>
      <c r="E877" s="24">
        <v>76.5</v>
      </c>
    </row>
    <row r="878" spans="1:5" ht="14" thickBot="1">
      <c r="A878" s="2">
        <v>40494</v>
      </c>
      <c r="B878" s="3" t="s">
        <v>2352</v>
      </c>
      <c r="C878" s="6">
        <v>40457</v>
      </c>
      <c r="D878" s="5" t="s">
        <v>1685</v>
      </c>
      <c r="E878" s="24">
        <v>307.23</v>
      </c>
    </row>
    <row r="879" spans="1:5" ht="14" thickBot="1">
      <c r="A879" s="2">
        <v>40494</v>
      </c>
      <c r="B879" s="3" t="s">
        <v>2123</v>
      </c>
      <c r="C879" s="6">
        <v>40457</v>
      </c>
      <c r="D879" s="5" t="s">
        <v>1685</v>
      </c>
      <c r="E879" s="24">
        <v>30374.240000000002</v>
      </c>
    </row>
    <row r="880" spans="1:5" ht="14" thickBot="1">
      <c r="A880" s="2">
        <v>40494</v>
      </c>
      <c r="B880" s="3">
        <v>3</v>
      </c>
      <c r="C880" s="6">
        <v>40494</v>
      </c>
      <c r="D880" s="5" t="s">
        <v>2363</v>
      </c>
      <c r="E880" s="24">
        <v>800</v>
      </c>
    </row>
    <row r="881" spans="1:5" ht="14" thickBot="1">
      <c r="A881" s="2">
        <v>40494</v>
      </c>
      <c r="B881" s="3">
        <v>73</v>
      </c>
      <c r="C881" s="6">
        <v>40431</v>
      </c>
      <c r="D881" s="5" t="s">
        <v>2124</v>
      </c>
      <c r="E881" s="24">
        <v>1220</v>
      </c>
    </row>
    <row r="882" spans="1:5" ht="14" thickBot="1">
      <c r="A882" s="2">
        <v>40494</v>
      </c>
      <c r="B882" s="3">
        <v>51814</v>
      </c>
      <c r="C882" s="6">
        <v>40444</v>
      </c>
      <c r="D882" s="5" t="s">
        <v>2277</v>
      </c>
      <c r="E882" s="24">
        <v>792.52</v>
      </c>
    </row>
    <row r="883" spans="1:5" ht="14" thickBot="1">
      <c r="A883" s="2">
        <v>40494</v>
      </c>
      <c r="B883" s="3">
        <v>57485</v>
      </c>
      <c r="C883" s="6">
        <v>40472</v>
      </c>
      <c r="D883" s="5" t="s">
        <v>2277</v>
      </c>
      <c r="E883" s="24">
        <v>296.13</v>
      </c>
    </row>
    <row r="884" spans="1:5" ht="14" thickBot="1">
      <c r="A884" s="2">
        <v>40494</v>
      </c>
      <c r="B884" s="3">
        <v>10010</v>
      </c>
      <c r="C884" s="6">
        <v>40451</v>
      </c>
      <c r="D884" s="5" t="s">
        <v>2278</v>
      </c>
      <c r="E884" s="24">
        <v>314.76</v>
      </c>
    </row>
    <row r="885" spans="1:5" ht="14" thickBot="1">
      <c r="A885" s="2">
        <v>40494</v>
      </c>
      <c r="B885" s="3">
        <v>10012</v>
      </c>
      <c r="C885" s="6">
        <v>40451</v>
      </c>
      <c r="D885" s="5" t="s">
        <v>2278</v>
      </c>
      <c r="E885" s="24">
        <v>253.76</v>
      </c>
    </row>
    <row r="886" spans="1:5" ht="14" thickBot="1">
      <c r="A886" s="2">
        <v>40494</v>
      </c>
      <c r="B886" s="3">
        <v>10013</v>
      </c>
      <c r="C886" s="6">
        <v>40451</v>
      </c>
      <c r="D886" s="5" t="s">
        <v>2278</v>
      </c>
      <c r="E886" s="24">
        <v>833.26</v>
      </c>
    </row>
    <row r="887" spans="1:5" ht="14" thickBot="1">
      <c r="A887" s="2">
        <v>40494</v>
      </c>
      <c r="B887" s="3">
        <v>9</v>
      </c>
      <c r="C887" s="6">
        <v>40436</v>
      </c>
      <c r="D887" s="5" t="s">
        <v>2279</v>
      </c>
      <c r="E887" s="24">
        <v>10000</v>
      </c>
    </row>
    <row r="888" spans="1:5" ht="14" thickBot="1">
      <c r="A888" s="2">
        <v>40495</v>
      </c>
      <c r="B888" s="3">
        <v>713</v>
      </c>
      <c r="C888" s="6">
        <v>40466</v>
      </c>
      <c r="D888" s="5" t="s">
        <v>2048</v>
      </c>
      <c r="E888" s="24">
        <v>48.77</v>
      </c>
    </row>
    <row r="889" spans="1:5" ht="14" thickBot="1">
      <c r="A889" s="2">
        <v>40495</v>
      </c>
      <c r="B889" s="3">
        <v>180</v>
      </c>
      <c r="C889" s="6">
        <v>40466</v>
      </c>
      <c r="D889" s="5" t="s">
        <v>2048</v>
      </c>
      <c r="E889" s="24">
        <v>489.6</v>
      </c>
    </row>
    <row r="890" spans="1:5" ht="14" thickBot="1">
      <c r="A890" s="2">
        <v>40495</v>
      </c>
      <c r="B890" s="3">
        <v>181</v>
      </c>
      <c r="C890" s="6">
        <v>40466</v>
      </c>
      <c r="D890" s="5" t="s">
        <v>2048</v>
      </c>
      <c r="E890" s="24">
        <v>489.6</v>
      </c>
    </row>
    <row r="891" spans="1:5" ht="14" thickBot="1">
      <c r="A891" s="2">
        <v>40495</v>
      </c>
      <c r="B891" s="3">
        <v>714</v>
      </c>
      <c r="C891" s="6">
        <v>40454</v>
      </c>
      <c r="D891" s="5" t="s">
        <v>2048</v>
      </c>
      <c r="E891" s="24">
        <v>248.88</v>
      </c>
    </row>
    <row r="892" spans="1:5" ht="14" thickBot="1">
      <c r="A892" s="2">
        <v>40495</v>
      </c>
      <c r="B892" s="3">
        <v>712</v>
      </c>
      <c r="C892" s="6">
        <v>40466</v>
      </c>
      <c r="D892" s="5" t="s">
        <v>2048</v>
      </c>
      <c r="E892" s="24">
        <v>3.04</v>
      </c>
    </row>
    <row r="893" spans="1:5" ht="14" thickBot="1">
      <c r="A893" s="2">
        <v>40495</v>
      </c>
      <c r="B893" s="3">
        <v>715</v>
      </c>
      <c r="C893" s="6">
        <v>40466</v>
      </c>
      <c r="D893" s="5" t="s">
        <v>2048</v>
      </c>
      <c r="E893" s="24">
        <v>995.4</v>
      </c>
    </row>
    <row r="894" spans="1:5" ht="14" thickBot="1">
      <c r="A894" s="2">
        <v>40495</v>
      </c>
      <c r="B894" s="3" t="s">
        <v>2154</v>
      </c>
      <c r="C894" s="6">
        <v>40466</v>
      </c>
      <c r="D894" s="5" t="s">
        <v>2048</v>
      </c>
      <c r="E894" s="24">
        <v>85.15</v>
      </c>
    </row>
    <row r="895" spans="1:5" ht="14" thickBot="1">
      <c r="A895" s="2">
        <v>40495</v>
      </c>
      <c r="B895" s="3" t="s">
        <v>2286</v>
      </c>
      <c r="C895" s="6">
        <v>40466</v>
      </c>
      <c r="D895" s="5" t="s">
        <v>2048</v>
      </c>
      <c r="E895" s="24">
        <v>1615.77</v>
      </c>
    </row>
    <row r="896" spans="1:5" ht="14" thickBot="1">
      <c r="A896" s="2">
        <v>40495</v>
      </c>
      <c r="B896" s="3">
        <v>4</v>
      </c>
      <c r="C896" s="6">
        <v>40454</v>
      </c>
      <c r="D896" s="5" t="s">
        <v>2065</v>
      </c>
      <c r="E896" s="24">
        <v>10980</v>
      </c>
    </row>
    <row r="897" spans="1:5" ht="14" thickBot="1">
      <c r="A897" s="2">
        <v>40495</v>
      </c>
      <c r="B897" s="3">
        <v>43</v>
      </c>
      <c r="C897" s="6">
        <v>40460</v>
      </c>
      <c r="D897" s="5" t="s">
        <v>1949</v>
      </c>
      <c r="E897" s="24">
        <v>10980</v>
      </c>
    </row>
    <row r="898" spans="1:5" ht="14" thickBot="1">
      <c r="A898" s="2">
        <v>40498</v>
      </c>
      <c r="B898" s="3">
        <v>1</v>
      </c>
      <c r="C898" s="6">
        <v>40493</v>
      </c>
      <c r="D898" s="5" t="s">
        <v>1894</v>
      </c>
      <c r="E898" s="24">
        <v>34783.68</v>
      </c>
    </row>
    <row r="899" spans="1:5" ht="14" thickBot="1">
      <c r="A899" s="2">
        <v>40501</v>
      </c>
      <c r="B899" s="3">
        <v>6</v>
      </c>
      <c r="C899" s="6">
        <v>40470</v>
      </c>
      <c r="D899" s="5" t="s">
        <v>1759</v>
      </c>
      <c r="E899" s="24">
        <v>12500</v>
      </c>
    </row>
    <row r="900" spans="1:5" ht="14" thickBot="1">
      <c r="A900" s="2">
        <v>40501</v>
      </c>
      <c r="B900" s="3">
        <v>7</v>
      </c>
      <c r="C900" s="6">
        <v>40472</v>
      </c>
      <c r="D900" s="5" t="s">
        <v>1760</v>
      </c>
      <c r="E900" s="24">
        <v>2500</v>
      </c>
    </row>
    <row r="901" spans="1:5" ht="14" thickBot="1">
      <c r="A901" s="2">
        <v>40501</v>
      </c>
      <c r="B901" s="3">
        <v>14</v>
      </c>
      <c r="C901" s="6">
        <v>40471</v>
      </c>
      <c r="D901" s="5" t="s">
        <v>2018</v>
      </c>
      <c r="E901" s="24">
        <v>1500</v>
      </c>
    </row>
    <row r="902" spans="1:5" ht="14" thickBot="1">
      <c r="A902" s="2">
        <v>40501</v>
      </c>
      <c r="B902" s="3">
        <v>47</v>
      </c>
      <c r="C902" s="6">
        <v>40502</v>
      </c>
      <c r="D902" s="5" t="s">
        <v>1729</v>
      </c>
      <c r="E902" s="24">
        <v>6412.8</v>
      </c>
    </row>
    <row r="903" spans="1:5" ht="14" thickBot="1">
      <c r="A903" s="2">
        <v>40501</v>
      </c>
      <c r="B903" s="3">
        <v>195</v>
      </c>
      <c r="C903" s="6">
        <v>40431</v>
      </c>
      <c r="D903" s="5" t="s">
        <v>2019</v>
      </c>
      <c r="E903" s="24">
        <v>305</v>
      </c>
    </row>
    <row r="904" spans="1:5" ht="14" thickBot="1">
      <c r="A904" s="2">
        <v>40501</v>
      </c>
      <c r="B904" s="3">
        <v>7232</v>
      </c>
      <c r="C904" s="6">
        <v>40470</v>
      </c>
      <c r="D904" s="5" t="s">
        <v>2075</v>
      </c>
      <c r="E904" s="24">
        <v>274.5</v>
      </c>
    </row>
    <row r="905" spans="1:5" ht="14" thickBot="1">
      <c r="A905" s="2">
        <v>40501</v>
      </c>
      <c r="B905" s="3">
        <v>7233</v>
      </c>
      <c r="C905" s="6">
        <v>40470</v>
      </c>
      <c r="D905" s="5" t="s">
        <v>2075</v>
      </c>
      <c r="E905" s="24">
        <v>488</v>
      </c>
    </row>
    <row r="906" spans="1:5" ht="14" thickBot="1">
      <c r="A906" s="2">
        <v>40501</v>
      </c>
      <c r="B906" s="3">
        <v>360</v>
      </c>
      <c r="C906" s="6">
        <v>40465</v>
      </c>
      <c r="D906" s="5" t="s">
        <v>1944</v>
      </c>
      <c r="E906" s="24">
        <v>774.7</v>
      </c>
    </row>
    <row r="907" spans="1:5" ht="14" thickBot="1">
      <c r="A907" s="2">
        <v>40501</v>
      </c>
      <c r="B907" s="3">
        <v>2212</v>
      </c>
      <c r="C907" s="6">
        <v>40466</v>
      </c>
      <c r="D907" s="5" t="s">
        <v>1250</v>
      </c>
      <c r="E907" s="24">
        <v>159.47</v>
      </c>
    </row>
    <row r="908" spans="1:5" ht="14" thickBot="1">
      <c r="A908" s="2">
        <v>40501</v>
      </c>
      <c r="B908" s="3" t="s">
        <v>2034</v>
      </c>
      <c r="C908" s="6">
        <v>40470</v>
      </c>
      <c r="D908" s="5" t="s">
        <v>1103</v>
      </c>
      <c r="E908" s="24">
        <v>854</v>
      </c>
    </row>
    <row r="909" spans="1:5" ht="14" thickBot="1">
      <c r="A909" s="2">
        <v>40501</v>
      </c>
      <c r="B909" s="3">
        <v>497</v>
      </c>
      <c r="C909" s="6">
        <v>40463</v>
      </c>
      <c r="D909" s="5" t="s">
        <v>2151</v>
      </c>
      <c r="E909" s="24">
        <v>230.58</v>
      </c>
    </row>
    <row r="910" spans="1:5" ht="14" thickBot="1">
      <c r="A910" s="2">
        <v>40501</v>
      </c>
      <c r="B910" s="3">
        <v>177</v>
      </c>
      <c r="C910" s="6">
        <v>40465</v>
      </c>
      <c r="D910" s="5" t="s">
        <v>1491</v>
      </c>
      <c r="E910" s="24">
        <v>36.6</v>
      </c>
    </row>
    <row r="911" spans="1:5" ht="14" thickBot="1">
      <c r="A911" s="2">
        <v>40501</v>
      </c>
      <c r="B911" s="3">
        <v>186</v>
      </c>
      <c r="C911" s="6">
        <v>40478</v>
      </c>
      <c r="D911" s="5" t="s">
        <v>2048</v>
      </c>
      <c r="E911" s="24">
        <v>16133.07</v>
      </c>
    </row>
    <row r="912" spans="1:5" ht="14" thickBot="1">
      <c r="A912" s="2">
        <v>40501</v>
      </c>
      <c r="B912" s="3">
        <v>185</v>
      </c>
      <c r="C912" s="6">
        <v>40478</v>
      </c>
      <c r="D912" s="5" t="s">
        <v>2048</v>
      </c>
      <c r="E912" s="24">
        <v>15601.61</v>
      </c>
    </row>
    <row r="913" spans="1:5" ht="14" thickBot="1">
      <c r="A913" s="2">
        <v>40501</v>
      </c>
      <c r="B913" s="3">
        <v>777</v>
      </c>
      <c r="C913" s="6">
        <v>40492</v>
      </c>
      <c r="D913" s="5" t="s">
        <v>2048</v>
      </c>
      <c r="E913" s="24">
        <v>1185.73</v>
      </c>
    </row>
    <row r="914" spans="1:5" ht="14" thickBot="1">
      <c r="A914" s="2">
        <v>40501</v>
      </c>
      <c r="B914" s="3">
        <v>778</v>
      </c>
      <c r="C914" s="6">
        <v>40492</v>
      </c>
      <c r="D914" s="5" t="s">
        <v>2048</v>
      </c>
      <c r="E914" s="24">
        <v>7437.18</v>
      </c>
    </row>
    <row r="915" spans="1:5" ht="14" thickBot="1">
      <c r="A915" s="2">
        <v>40501</v>
      </c>
      <c r="B915" s="3" t="s">
        <v>1481</v>
      </c>
      <c r="C915" s="6">
        <v>40457</v>
      </c>
      <c r="D915" s="5" t="s">
        <v>2048</v>
      </c>
      <c r="E915" s="24">
        <v>1909.76</v>
      </c>
    </row>
    <row r="916" spans="1:5" ht="14" thickBot="1">
      <c r="A916" s="2">
        <v>40501</v>
      </c>
      <c r="B916" s="3">
        <v>5260</v>
      </c>
      <c r="C916" s="6">
        <v>40431</v>
      </c>
      <c r="D916" s="5" t="s">
        <v>2047</v>
      </c>
      <c r="E916" s="24">
        <v>174</v>
      </c>
    </row>
    <row r="917" spans="1:5" ht="14" thickBot="1">
      <c r="A917" s="2">
        <v>40501</v>
      </c>
      <c r="B917" s="3">
        <v>5821</v>
      </c>
      <c r="C917" s="6">
        <v>40445</v>
      </c>
      <c r="D917" s="5" t="s">
        <v>2047</v>
      </c>
      <c r="E917" s="24">
        <v>117</v>
      </c>
    </row>
    <row r="918" spans="1:5" ht="14" thickBot="1">
      <c r="A918" s="2">
        <v>40506</v>
      </c>
      <c r="B918" s="3">
        <v>68</v>
      </c>
      <c r="C918" s="6">
        <v>40451</v>
      </c>
      <c r="D918" s="5" t="s">
        <v>2055</v>
      </c>
      <c r="E918" s="24">
        <v>9150</v>
      </c>
    </row>
    <row r="919" spans="1:5" ht="14" thickBot="1">
      <c r="A919" s="2">
        <v>40506</v>
      </c>
      <c r="B919" s="3">
        <v>72</v>
      </c>
      <c r="C919" s="6">
        <v>40453</v>
      </c>
      <c r="D919" s="5" t="s">
        <v>1547</v>
      </c>
      <c r="E919" s="24">
        <v>8235</v>
      </c>
    </row>
    <row r="920" spans="1:5" ht="14" thickBot="1">
      <c r="A920" s="2">
        <v>40506</v>
      </c>
      <c r="B920" s="3">
        <v>10</v>
      </c>
      <c r="C920" s="6">
        <v>40396</v>
      </c>
      <c r="D920" s="5" t="s">
        <v>2162</v>
      </c>
      <c r="E920" s="24">
        <v>305</v>
      </c>
    </row>
    <row r="921" spans="1:5" ht="14" thickBot="1">
      <c r="A921" s="2">
        <v>40506</v>
      </c>
      <c r="B921" s="3">
        <v>202</v>
      </c>
      <c r="C921" s="6">
        <v>40450</v>
      </c>
      <c r="D921" s="5" t="s">
        <v>2163</v>
      </c>
      <c r="E921" s="24">
        <v>1220</v>
      </c>
    </row>
    <row r="922" spans="1:5" ht="14" thickBot="1">
      <c r="A922" s="2">
        <v>40506</v>
      </c>
      <c r="B922" s="3">
        <v>25</v>
      </c>
      <c r="C922" s="6">
        <v>40500</v>
      </c>
      <c r="D922" s="5" t="s">
        <v>2071</v>
      </c>
      <c r="E922" s="24">
        <v>36964</v>
      </c>
    </row>
    <row r="923" spans="1:5" ht="14" thickBot="1">
      <c r="A923" s="2">
        <v>40506</v>
      </c>
      <c r="B923" s="3"/>
      <c r="C923" s="6"/>
      <c r="D923" s="5" t="s">
        <v>2320</v>
      </c>
      <c r="E923" s="24">
        <v>500</v>
      </c>
    </row>
    <row r="924" spans="1:5" ht="14" thickBot="1">
      <c r="A924" s="2">
        <v>40508</v>
      </c>
      <c r="B924" s="3">
        <v>36</v>
      </c>
      <c r="C924" s="6">
        <v>40480</v>
      </c>
      <c r="D924" s="5" t="s">
        <v>2031</v>
      </c>
      <c r="E924" s="24">
        <v>1736.44</v>
      </c>
    </row>
    <row r="925" spans="1:5" ht="14" thickBot="1">
      <c r="A925" s="2">
        <v>40508</v>
      </c>
      <c r="B925" s="3">
        <v>37</v>
      </c>
      <c r="C925" s="6">
        <v>40484</v>
      </c>
      <c r="D925" s="5" t="s">
        <v>2031</v>
      </c>
      <c r="E925" s="24">
        <v>90.64</v>
      </c>
    </row>
    <row r="926" spans="1:5" ht="14" thickBot="1">
      <c r="A926" s="2">
        <v>40508</v>
      </c>
      <c r="B926" s="3">
        <v>7</v>
      </c>
      <c r="C926" s="6">
        <v>40478</v>
      </c>
      <c r="D926" s="5" t="s">
        <v>2096</v>
      </c>
      <c r="E926" s="24">
        <v>2500</v>
      </c>
    </row>
    <row r="927" spans="1:5" ht="14" thickBot="1">
      <c r="A927" s="2">
        <v>40508</v>
      </c>
      <c r="B927" s="3">
        <v>200</v>
      </c>
      <c r="C927" s="6">
        <v>40481</v>
      </c>
      <c r="D927" s="5" t="s">
        <v>2293</v>
      </c>
      <c r="E927" s="24">
        <v>741.85</v>
      </c>
    </row>
    <row r="928" spans="1:5" ht="14" thickBot="1">
      <c r="A928" s="2">
        <v>40508</v>
      </c>
      <c r="B928" s="3">
        <v>53</v>
      </c>
      <c r="C928" s="6">
        <v>40474</v>
      </c>
      <c r="D928" s="5" t="s">
        <v>1734</v>
      </c>
      <c r="E928" s="24">
        <v>491.05</v>
      </c>
    </row>
    <row r="929" spans="1:5" ht="14" thickBot="1">
      <c r="A929" s="2">
        <v>40508</v>
      </c>
      <c r="B929" s="3">
        <v>11</v>
      </c>
      <c r="C929" s="6">
        <v>40443</v>
      </c>
      <c r="D929" s="5" t="s">
        <v>1865</v>
      </c>
      <c r="E929" s="24">
        <v>1220</v>
      </c>
    </row>
    <row r="930" spans="1:5" ht="14" thickBot="1">
      <c r="A930" s="2">
        <v>40509</v>
      </c>
      <c r="B930" s="3">
        <v>13</v>
      </c>
      <c r="C930" s="6">
        <v>40507</v>
      </c>
      <c r="D930" s="5" t="s">
        <v>2303</v>
      </c>
      <c r="E930" s="24">
        <v>43930</v>
      </c>
    </row>
    <row r="931" spans="1:5" ht="14" thickBot="1">
      <c r="A931" s="2">
        <v>40509</v>
      </c>
      <c r="B931" s="3">
        <v>4</v>
      </c>
      <c r="C931" s="6">
        <v>40509</v>
      </c>
      <c r="D931" s="5" t="s">
        <v>2304</v>
      </c>
      <c r="E931" s="24">
        <v>78</v>
      </c>
    </row>
    <row r="932" spans="1:5" ht="14" thickBot="1">
      <c r="A932" s="2">
        <v>40509</v>
      </c>
      <c r="B932" s="3">
        <v>15</v>
      </c>
      <c r="C932" s="6">
        <v>40491</v>
      </c>
      <c r="D932" s="5" t="s">
        <v>2072</v>
      </c>
      <c r="E932" s="24">
        <v>724.51</v>
      </c>
    </row>
    <row r="933" spans="1:5" ht="14" thickBot="1">
      <c r="A933" s="2">
        <v>40509</v>
      </c>
      <c r="B933" s="3">
        <v>2222</v>
      </c>
      <c r="C933" s="6">
        <v>40466</v>
      </c>
      <c r="D933" s="5" t="s">
        <v>2078</v>
      </c>
      <c r="E933" s="24">
        <v>1932.47</v>
      </c>
    </row>
    <row r="934" spans="1:5" ht="14" thickBot="1">
      <c r="A934" s="2">
        <v>40509</v>
      </c>
      <c r="B934" s="3">
        <v>25</v>
      </c>
      <c r="C934" s="6">
        <v>40477</v>
      </c>
      <c r="D934" s="5" t="s">
        <v>2177</v>
      </c>
      <c r="E934" s="24">
        <v>1038.0899999999999</v>
      </c>
    </row>
    <row r="935" spans="1:5" ht="14" thickBot="1">
      <c r="A935" s="2">
        <v>40509</v>
      </c>
      <c r="B935" s="3">
        <v>89</v>
      </c>
      <c r="C935" s="6">
        <v>40484</v>
      </c>
      <c r="D935" s="5" t="s">
        <v>2147</v>
      </c>
      <c r="E935" s="24">
        <v>1156.08</v>
      </c>
    </row>
    <row r="936" spans="1:5" ht="14" thickBot="1">
      <c r="A936" s="2">
        <v>40509</v>
      </c>
      <c r="B936" s="3">
        <v>23</v>
      </c>
      <c r="C936" s="6">
        <v>40484</v>
      </c>
      <c r="D936" s="5" t="s">
        <v>2156</v>
      </c>
      <c r="E936" s="24">
        <v>23626.33</v>
      </c>
    </row>
    <row r="937" spans="1:5" ht="14" thickBot="1">
      <c r="A937" s="2">
        <v>40509</v>
      </c>
      <c r="B937" s="3">
        <v>8</v>
      </c>
      <c r="C937" s="6">
        <v>40500</v>
      </c>
      <c r="D937" s="5" t="s">
        <v>1924</v>
      </c>
      <c r="E937" s="24">
        <v>2500</v>
      </c>
    </row>
    <row r="938" spans="1:5" ht="14" thickBot="1">
      <c r="A938" s="2">
        <v>40509</v>
      </c>
      <c r="B938" s="3">
        <v>336</v>
      </c>
      <c r="C938" s="6">
        <v>40459</v>
      </c>
      <c r="D938" s="5" t="s">
        <v>1800</v>
      </c>
      <c r="E938" s="24">
        <v>1671.4</v>
      </c>
    </row>
    <row r="939" spans="1:5" ht="14" thickBot="1">
      <c r="A939" s="2">
        <v>40509</v>
      </c>
      <c r="B939" s="3">
        <v>4090</v>
      </c>
      <c r="C939" s="6">
        <v>40514</v>
      </c>
      <c r="D939" s="5" t="s">
        <v>1667</v>
      </c>
      <c r="E939" s="24">
        <v>375</v>
      </c>
    </row>
    <row r="940" spans="1:5" ht="14" thickBot="1">
      <c r="A940" s="2">
        <v>40512</v>
      </c>
      <c r="B940" s="3">
        <v>17</v>
      </c>
      <c r="C940" s="6">
        <v>40507</v>
      </c>
      <c r="D940" s="5" t="s">
        <v>1928</v>
      </c>
      <c r="E940" s="24">
        <v>57244.23</v>
      </c>
    </row>
    <row r="941" spans="1:5" ht="14" thickBot="1">
      <c r="A941" s="2">
        <v>40513</v>
      </c>
      <c r="B941" s="3">
        <v>2</v>
      </c>
      <c r="C941" s="6">
        <v>40492</v>
      </c>
      <c r="D941" s="5" t="s">
        <v>1929</v>
      </c>
      <c r="E941" s="24">
        <v>9375</v>
      </c>
    </row>
    <row r="942" spans="1:5" ht="14" thickBot="1">
      <c r="A942" s="2">
        <v>40520</v>
      </c>
      <c r="B942" s="3">
        <v>1295</v>
      </c>
      <c r="C942" s="6">
        <v>40418</v>
      </c>
      <c r="D942" s="5" t="s">
        <v>2068</v>
      </c>
      <c r="E942" s="24">
        <v>31.72</v>
      </c>
    </row>
    <row r="943" spans="1:5" ht="14" thickBot="1">
      <c r="A943" s="2">
        <v>40520</v>
      </c>
      <c r="B943" s="3">
        <v>1666</v>
      </c>
      <c r="C943" s="6">
        <v>40481</v>
      </c>
      <c r="D943" s="5" t="s">
        <v>2068</v>
      </c>
      <c r="E943" s="24">
        <v>126.88</v>
      </c>
    </row>
    <row r="944" spans="1:5" ht="14" thickBot="1">
      <c r="A944" s="2">
        <v>40520</v>
      </c>
      <c r="B944" s="3">
        <v>1</v>
      </c>
      <c r="C944" s="6"/>
      <c r="D944" s="5" t="s">
        <v>2046</v>
      </c>
      <c r="E944" s="24">
        <v>1500</v>
      </c>
    </row>
    <row r="945" spans="1:5" ht="14" thickBot="1">
      <c r="A945" s="2">
        <v>40520</v>
      </c>
      <c r="B945" s="3">
        <v>2</v>
      </c>
      <c r="C945" s="6">
        <v>40473</v>
      </c>
      <c r="D945" s="5" t="s">
        <v>2126</v>
      </c>
      <c r="E945" s="24">
        <v>5937.19</v>
      </c>
    </row>
    <row r="946" spans="1:5" ht="14" thickBot="1">
      <c r="A946" s="2">
        <v>40520</v>
      </c>
      <c r="B946" s="3">
        <v>10</v>
      </c>
      <c r="C946" s="6">
        <v>40481</v>
      </c>
      <c r="D946" s="5" t="s">
        <v>1886</v>
      </c>
      <c r="E946" s="24">
        <v>36.1</v>
      </c>
    </row>
    <row r="947" spans="1:5" ht="14" thickBot="1">
      <c r="A947" s="2">
        <v>40520</v>
      </c>
      <c r="B947" s="3">
        <v>1</v>
      </c>
      <c r="C947" s="6">
        <v>40520</v>
      </c>
      <c r="D947" s="5" t="s">
        <v>2127</v>
      </c>
      <c r="E947" s="24">
        <v>80</v>
      </c>
    </row>
    <row r="948" spans="1:5" ht="14" thickBot="1">
      <c r="A948" s="2">
        <v>40520</v>
      </c>
      <c r="B948" s="3">
        <v>1</v>
      </c>
      <c r="C948" s="6">
        <v>40520</v>
      </c>
      <c r="D948" s="5" t="s">
        <v>1478</v>
      </c>
      <c r="E948" s="24">
        <v>100</v>
      </c>
    </row>
    <row r="949" spans="1:5" ht="14" thickBot="1">
      <c r="A949" s="2">
        <v>40520</v>
      </c>
      <c r="B949" s="3">
        <v>47</v>
      </c>
      <c r="C949" s="6">
        <v>40473</v>
      </c>
      <c r="D949" s="5" t="s">
        <v>2017</v>
      </c>
      <c r="E949" s="24">
        <v>104.44</v>
      </c>
    </row>
    <row r="950" spans="1:5" ht="14" thickBot="1">
      <c r="A950" s="2">
        <v>40520</v>
      </c>
      <c r="B950" s="3">
        <v>188</v>
      </c>
      <c r="C950" s="6">
        <v>40470</v>
      </c>
      <c r="D950" s="5" t="s">
        <v>2293</v>
      </c>
      <c r="E950" s="24">
        <v>85.4</v>
      </c>
    </row>
    <row r="951" spans="1:5" ht="14" thickBot="1">
      <c r="A951" s="2">
        <v>40520</v>
      </c>
      <c r="B951" s="3">
        <v>146</v>
      </c>
      <c r="C951" s="6">
        <v>40474</v>
      </c>
      <c r="D951" s="5" t="s">
        <v>1616</v>
      </c>
      <c r="E951" s="24">
        <v>435.54</v>
      </c>
    </row>
    <row r="952" spans="1:5" ht="14" thickBot="1">
      <c r="A952" s="2">
        <v>40520</v>
      </c>
      <c r="B952" s="3">
        <v>183</v>
      </c>
      <c r="C952" s="6">
        <v>40472</v>
      </c>
      <c r="D952" s="5" t="s">
        <v>1491</v>
      </c>
      <c r="E952" s="24">
        <v>280.60000000000002</v>
      </c>
    </row>
    <row r="953" spans="1:5" ht="14" thickBot="1">
      <c r="A953" s="2">
        <v>40520</v>
      </c>
      <c r="B953" s="3">
        <v>771</v>
      </c>
      <c r="C953" s="6">
        <v>40481</v>
      </c>
      <c r="D953" s="5" t="s">
        <v>1685</v>
      </c>
      <c r="E953" s="24">
        <v>102.21</v>
      </c>
    </row>
    <row r="954" spans="1:5" ht="14" thickBot="1">
      <c r="A954" s="2">
        <v>40520</v>
      </c>
      <c r="B954" s="3">
        <v>734</v>
      </c>
      <c r="C954" s="6">
        <v>40479</v>
      </c>
      <c r="D954" s="5" t="s">
        <v>1685</v>
      </c>
      <c r="E954" s="24">
        <v>213.24</v>
      </c>
    </row>
    <row r="955" spans="1:5" ht="14" thickBot="1">
      <c r="A955" s="2">
        <v>40520</v>
      </c>
      <c r="B955" s="3" t="s">
        <v>1629</v>
      </c>
      <c r="C955" s="6">
        <v>40479</v>
      </c>
      <c r="D955" s="5" t="s">
        <v>1685</v>
      </c>
      <c r="E955" s="24">
        <v>7012.93</v>
      </c>
    </row>
    <row r="956" spans="1:5" ht="14" thickBot="1">
      <c r="A956" s="2">
        <v>40520</v>
      </c>
      <c r="B956" s="3">
        <v>5</v>
      </c>
      <c r="C956" s="6">
        <v>40513</v>
      </c>
      <c r="D956" s="5" t="s">
        <v>1768</v>
      </c>
      <c r="E956" s="24">
        <v>70860.5</v>
      </c>
    </row>
    <row r="957" spans="1:5" ht="14" thickBot="1">
      <c r="A957" s="2">
        <v>40520</v>
      </c>
      <c r="B957" s="3">
        <v>178</v>
      </c>
      <c r="C957" s="6">
        <v>40513</v>
      </c>
      <c r="D957" s="5" t="s">
        <v>1727</v>
      </c>
      <c r="E957" s="24">
        <v>82965.14</v>
      </c>
    </row>
    <row r="958" spans="1:5" ht="14" thickBot="1">
      <c r="A958" s="2">
        <v>40520</v>
      </c>
      <c r="B958" s="3">
        <v>177</v>
      </c>
      <c r="C958" s="6">
        <v>40513</v>
      </c>
      <c r="D958" s="5" t="s">
        <v>1727</v>
      </c>
      <c r="E958" s="24">
        <v>28091.22</v>
      </c>
    </row>
    <row r="959" spans="1:5" ht="14" thickBot="1">
      <c r="A959" s="2">
        <v>40520</v>
      </c>
      <c r="B959" s="3">
        <v>1610</v>
      </c>
      <c r="C959" s="6">
        <v>40481</v>
      </c>
      <c r="D959" s="5" t="s">
        <v>1987</v>
      </c>
      <c r="E959" s="24">
        <v>671</v>
      </c>
    </row>
    <row r="960" spans="1:5" ht="14" thickBot="1">
      <c r="A960" s="2">
        <v>40520</v>
      </c>
      <c r="B960" s="3">
        <v>9</v>
      </c>
      <c r="C960" s="6">
        <v>40452</v>
      </c>
      <c r="D960" s="5" t="s">
        <v>2239</v>
      </c>
      <c r="E960" s="24">
        <v>10370</v>
      </c>
    </row>
    <row r="961" spans="1:5" ht="14" thickBot="1">
      <c r="A961" s="2">
        <v>40520</v>
      </c>
      <c r="B961" s="3">
        <v>298</v>
      </c>
      <c r="C961" s="6">
        <v>40481</v>
      </c>
      <c r="D961" s="5" t="s">
        <v>1689</v>
      </c>
      <c r="E961" s="24">
        <v>1464</v>
      </c>
    </row>
    <row r="962" spans="1:5" ht="14" thickBot="1">
      <c r="A962" s="2">
        <v>40520</v>
      </c>
      <c r="B962" s="3">
        <v>174</v>
      </c>
      <c r="C962" s="6">
        <v>40488</v>
      </c>
      <c r="D962" s="5" t="s">
        <v>1988</v>
      </c>
      <c r="E962" s="24">
        <v>5368</v>
      </c>
    </row>
    <row r="963" spans="1:5" ht="14" thickBot="1">
      <c r="A963" s="2">
        <v>40520</v>
      </c>
      <c r="B963" s="3">
        <v>125</v>
      </c>
      <c r="C963" s="6">
        <v>40470</v>
      </c>
      <c r="D963" s="5" t="s">
        <v>2241</v>
      </c>
      <c r="E963" s="24">
        <v>3673.28</v>
      </c>
    </row>
    <row r="964" spans="1:5" ht="14" thickBot="1">
      <c r="A964" s="2">
        <v>40520</v>
      </c>
      <c r="B964" s="3">
        <v>14</v>
      </c>
      <c r="C964" s="6">
        <v>40500</v>
      </c>
      <c r="D964" s="5" t="s">
        <v>1866</v>
      </c>
      <c r="E964" s="24">
        <v>23044.31</v>
      </c>
    </row>
    <row r="965" spans="1:5" ht="14" thickBot="1">
      <c r="A965" s="2">
        <v>40520</v>
      </c>
      <c r="B965" s="3">
        <v>3</v>
      </c>
      <c r="C965" s="6">
        <v>40484</v>
      </c>
      <c r="D965" s="5" t="s">
        <v>2218</v>
      </c>
      <c r="E965" s="24">
        <v>11820</v>
      </c>
    </row>
    <row r="966" spans="1:5" ht="14" thickBot="1">
      <c r="A966" s="2">
        <v>40520</v>
      </c>
      <c r="B966" s="3">
        <v>2</v>
      </c>
      <c r="C966" s="6">
        <v>40485</v>
      </c>
      <c r="D966" s="5" t="s">
        <v>1887</v>
      </c>
      <c r="E966" s="24">
        <v>671</v>
      </c>
    </row>
    <row r="967" spans="1:5" ht="14" thickBot="1">
      <c r="A967" s="2">
        <v>40520</v>
      </c>
      <c r="B967" s="3">
        <v>134</v>
      </c>
      <c r="C967" s="6">
        <v>40451</v>
      </c>
      <c r="D967" s="5" t="s">
        <v>2121</v>
      </c>
      <c r="E967" s="24">
        <v>10611.97</v>
      </c>
    </row>
    <row r="968" spans="1:5" ht="14" thickBot="1">
      <c r="A968" s="2">
        <v>40520</v>
      </c>
      <c r="B968" s="3">
        <v>10</v>
      </c>
      <c r="C968" s="6">
        <v>40451</v>
      </c>
      <c r="D968" s="5" t="s">
        <v>2282</v>
      </c>
      <c r="E968" s="24">
        <v>7625</v>
      </c>
    </row>
    <row r="969" spans="1:5" ht="14" thickBot="1">
      <c r="A969" s="2">
        <v>40520</v>
      </c>
      <c r="B969" s="3">
        <v>12</v>
      </c>
      <c r="C969" s="6">
        <v>40318</v>
      </c>
      <c r="D969" s="5" t="s">
        <v>2157</v>
      </c>
      <c r="E969" s="24">
        <v>1560</v>
      </c>
    </row>
    <row r="970" spans="1:5" ht="14" thickBot="1">
      <c r="A970" s="2">
        <v>40520</v>
      </c>
      <c r="B970" s="3">
        <v>30</v>
      </c>
      <c r="C970" s="6">
        <v>40326</v>
      </c>
      <c r="D970" s="5" t="s">
        <v>2158</v>
      </c>
      <c r="E970" s="24">
        <v>63190</v>
      </c>
    </row>
    <row r="971" spans="1:5" ht="14" thickBot="1">
      <c r="A971" s="2">
        <v>40520</v>
      </c>
      <c r="B971" s="3">
        <v>27</v>
      </c>
      <c r="C971" s="6">
        <v>40506</v>
      </c>
      <c r="D971" s="5" t="s">
        <v>1938</v>
      </c>
      <c r="E971" s="24">
        <v>92376.639999999999</v>
      </c>
    </row>
    <row r="972" spans="1:5" ht="14" thickBot="1">
      <c r="A972" s="2">
        <v>40526</v>
      </c>
      <c r="B972" s="3" t="s">
        <v>1815</v>
      </c>
      <c r="C972" s="6">
        <v>40450</v>
      </c>
      <c r="D972" s="5" t="s">
        <v>2122</v>
      </c>
      <c r="E972" s="24">
        <v>1000</v>
      </c>
    </row>
    <row r="973" spans="1:5" ht="14" thickBot="1">
      <c r="A973" s="2">
        <v>40527</v>
      </c>
      <c r="B973" s="3">
        <v>1664</v>
      </c>
      <c r="C973" s="6">
        <v>40439</v>
      </c>
      <c r="D973" s="5" t="s">
        <v>1758</v>
      </c>
      <c r="E973" s="24">
        <v>976</v>
      </c>
    </row>
    <row r="974" spans="1:5" ht="14" thickBot="1">
      <c r="A974" s="2">
        <v>40527</v>
      </c>
      <c r="B974" s="3">
        <v>13239</v>
      </c>
      <c r="C974" s="6">
        <v>40484</v>
      </c>
      <c r="D974" s="5" t="s">
        <v>1194</v>
      </c>
      <c r="E974" s="24">
        <v>267.19</v>
      </c>
    </row>
    <row r="975" spans="1:5" ht="14" thickBot="1">
      <c r="A975" s="2">
        <v>40527</v>
      </c>
      <c r="B975" s="3">
        <v>63144</v>
      </c>
      <c r="C975" s="6">
        <v>40499</v>
      </c>
      <c r="D975" s="5" t="s">
        <v>1195</v>
      </c>
      <c r="E975" s="24">
        <v>296.13</v>
      </c>
    </row>
    <row r="976" spans="1:5" ht="14" thickBot="1">
      <c r="A976" s="2">
        <v>40527</v>
      </c>
      <c r="B976" s="3">
        <v>60526</v>
      </c>
      <c r="C976" s="6">
        <v>40486</v>
      </c>
      <c r="D976" s="5" t="s">
        <v>1195</v>
      </c>
      <c r="E976" s="24">
        <v>849.85</v>
      </c>
    </row>
    <row r="977" spans="1:5" ht="14" thickBot="1">
      <c r="A977" s="2">
        <v>40527</v>
      </c>
      <c r="B977" s="3">
        <v>2390</v>
      </c>
      <c r="C977" s="6">
        <v>40484</v>
      </c>
      <c r="D977" s="5" t="s">
        <v>1864</v>
      </c>
      <c r="E977" s="24">
        <v>1075.06</v>
      </c>
    </row>
    <row r="978" spans="1:5" ht="14" thickBot="1">
      <c r="A978" s="2">
        <v>40530</v>
      </c>
      <c r="B978" s="3" t="s">
        <v>1623</v>
      </c>
      <c r="C978" s="4"/>
      <c r="D978" s="5" t="s">
        <v>2155</v>
      </c>
      <c r="E978" s="24">
        <v>375</v>
      </c>
    </row>
    <row r="979" spans="1:5" ht="14" thickBot="1">
      <c r="A979" s="2">
        <v>40533</v>
      </c>
      <c r="B979" s="3">
        <v>9</v>
      </c>
      <c r="C979" s="6">
        <v>40323</v>
      </c>
      <c r="D979" s="5" t="s">
        <v>2149</v>
      </c>
      <c r="E979" s="24">
        <v>534.4</v>
      </c>
    </row>
    <row r="980" spans="1:5" ht="14" thickBot="1">
      <c r="A980" s="2">
        <v>40533</v>
      </c>
      <c r="B980" s="3">
        <v>21</v>
      </c>
      <c r="C980" s="6">
        <v>40513</v>
      </c>
      <c r="D980" s="5" t="s">
        <v>2149</v>
      </c>
      <c r="E980" s="24">
        <v>12825.6</v>
      </c>
    </row>
    <row r="981" spans="1:5" ht="14" thickBot="1">
      <c r="A981" s="2">
        <v>40533</v>
      </c>
      <c r="B981" s="3">
        <v>507</v>
      </c>
      <c r="C981" s="6">
        <v>40508</v>
      </c>
      <c r="D981" s="5" t="s">
        <v>2150</v>
      </c>
      <c r="E981" s="24">
        <v>4184.6000000000004</v>
      </c>
    </row>
    <row r="982" spans="1:5" ht="14" thickBot="1">
      <c r="A982" s="2">
        <v>40533</v>
      </c>
      <c r="B982" s="3">
        <v>1505</v>
      </c>
      <c r="C982" s="6">
        <v>40450</v>
      </c>
      <c r="D982" s="5" t="s">
        <v>2283</v>
      </c>
      <c r="E982" s="24">
        <v>402.6</v>
      </c>
    </row>
    <row r="983" spans="1:5" ht="14" thickBot="1">
      <c r="A983" s="2">
        <v>40533</v>
      </c>
      <c r="B983" s="3">
        <v>212</v>
      </c>
      <c r="C983" s="6">
        <v>40499</v>
      </c>
      <c r="D983" s="5" t="s">
        <v>2293</v>
      </c>
      <c r="E983" s="24">
        <v>311.10000000000002</v>
      </c>
    </row>
    <row r="984" spans="1:5" ht="14" thickBot="1">
      <c r="A984" s="2">
        <v>40533</v>
      </c>
      <c r="B984" s="3">
        <v>9</v>
      </c>
      <c r="C984" s="6">
        <v>40422</v>
      </c>
      <c r="D984" s="5" t="s">
        <v>2148</v>
      </c>
      <c r="E984" s="24">
        <v>11964</v>
      </c>
    </row>
    <row r="985" spans="1:5" ht="14" thickBot="1">
      <c r="A985" s="2">
        <v>40533</v>
      </c>
      <c r="B985" s="3">
        <v>711</v>
      </c>
      <c r="C985" s="6">
        <v>40418</v>
      </c>
      <c r="D985" s="5" t="s">
        <v>2529</v>
      </c>
      <c r="E985" s="24">
        <v>54.9</v>
      </c>
    </row>
    <row r="986" spans="1:5" ht="14" thickBot="1">
      <c r="A986" s="2">
        <v>40533</v>
      </c>
      <c r="B986" s="3">
        <v>45</v>
      </c>
      <c r="C986" s="6">
        <v>40182</v>
      </c>
      <c r="D986" s="5" t="s">
        <v>2530</v>
      </c>
      <c r="E986" s="24">
        <v>2105.9299999999998</v>
      </c>
    </row>
    <row r="987" spans="1:5" ht="14" thickBot="1">
      <c r="A987" s="2">
        <v>40533</v>
      </c>
      <c r="B987" s="3">
        <v>36</v>
      </c>
      <c r="C987" s="6">
        <v>40512</v>
      </c>
      <c r="D987" s="5" t="s">
        <v>2168</v>
      </c>
      <c r="E987" s="24">
        <v>3206.4</v>
      </c>
    </row>
    <row r="988" spans="1:5" ht="14" thickBot="1">
      <c r="A988" s="2">
        <v>40533</v>
      </c>
      <c r="B988" s="3">
        <v>5</v>
      </c>
      <c r="C988" s="6">
        <v>40377</v>
      </c>
      <c r="D988" s="5" t="s">
        <v>1896</v>
      </c>
      <c r="E988" s="24">
        <v>6100</v>
      </c>
    </row>
    <row r="989" spans="1:5" ht="14" thickBot="1">
      <c r="A989" s="2">
        <v>40533</v>
      </c>
      <c r="B989" s="3">
        <v>7953</v>
      </c>
      <c r="C989" s="6">
        <v>40501</v>
      </c>
      <c r="D989" s="5" t="s">
        <v>1763</v>
      </c>
      <c r="E989" s="24">
        <v>488</v>
      </c>
    </row>
    <row r="990" spans="1:5" ht="14" thickBot="1">
      <c r="A990" s="2">
        <v>40533</v>
      </c>
      <c r="B990" s="3">
        <v>7961</v>
      </c>
      <c r="C990" s="6">
        <v>40501</v>
      </c>
      <c r="D990" s="5" t="s">
        <v>1763</v>
      </c>
      <c r="E990" s="24">
        <v>274.5</v>
      </c>
    </row>
    <row r="991" spans="1:5" ht="14" thickBot="1">
      <c r="A991" s="2">
        <v>40533</v>
      </c>
      <c r="B991" s="3">
        <v>219</v>
      </c>
      <c r="C991" s="6">
        <v>40509</v>
      </c>
      <c r="D991" s="5" t="s">
        <v>1685</v>
      </c>
      <c r="E991" s="24">
        <v>420.24</v>
      </c>
    </row>
    <row r="992" spans="1:5" ht="14" thickBot="1">
      <c r="A992" s="2">
        <v>40533</v>
      </c>
      <c r="B992" s="3">
        <v>888</v>
      </c>
      <c r="C992" s="6">
        <v>40509</v>
      </c>
      <c r="D992" s="5" t="s">
        <v>1685</v>
      </c>
      <c r="E992" s="24">
        <v>6.43</v>
      </c>
    </row>
    <row r="993" spans="1:5" ht="14" thickBot="1">
      <c r="A993" s="2">
        <v>40533</v>
      </c>
      <c r="B993" s="3" t="s">
        <v>1764</v>
      </c>
      <c r="C993" s="6">
        <v>40509</v>
      </c>
      <c r="D993" s="5" t="s">
        <v>1685</v>
      </c>
      <c r="E993" s="24">
        <v>216.27</v>
      </c>
    </row>
    <row r="994" spans="1:5" ht="14" thickBot="1">
      <c r="A994" s="2">
        <v>40533</v>
      </c>
      <c r="B994" s="3">
        <v>41</v>
      </c>
      <c r="C994" s="6">
        <v>40512</v>
      </c>
      <c r="D994" s="5" t="s">
        <v>1762</v>
      </c>
      <c r="E994" s="24">
        <v>1736.44</v>
      </c>
    </row>
    <row r="995" spans="1:5" ht="14" thickBot="1">
      <c r="A995" s="2">
        <v>40533</v>
      </c>
      <c r="B995" s="3">
        <v>42</v>
      </c>
      <c r="C995" s="6">
        <v>40512</v>
      </c>
      <c r="D995" s="5" t="s">
        <v>1762</v>
      </c>
      <c r="E995" s="24">
        <v>69.849999999999994</v>
      </c>
    </row>
    <row r="996" spans="1:5" ht="14" thickBot="1">
      <c r="A996" s="2">
        <v>40533</v>
      </c>
      <c r="B996" s="3">
        <v>56</v>
      </c>
      <c r="C996" s="6">
        <v>40522</v>
      </c>
      <c r="D996" s="5" t="s">
        <v>1937</v>
      </c>
      <c r="E996" s="24">
        <v>270</v>
      </c>
    </row>
    <row r="997" spans="1:5" ht="14" thickBot="1">
      <c r="A997" s="2">
        <v>40533</v>
      </c>
      <c r="B997" s="3">
        <v>24</v>
      </c>
      <c r="C997" s="6">
        <v>40474</v>
      </c>
      <c r="D997" s="5" t="s">
        <v>2341</v>
      </c>
      <c r="E997" s="24">
        <v>10827.5</v>
      </c>
    </row>
    <row r="998" spans="1:5" ht="14" thickBot="1">
      <c r="A998" s="2">
        <v>40534</v>
      </c>
      <c r="B998" s="3">
        <v>1</v>
      </c>
      <c r="C998" s="6">
        <v>40338</v>
      </c>
      <c r="D998" s="5" t="s">
        <v>2216</v>
      </c>
      <c r="E998" s="24">
        <v>201600</v>
      </c>
    </row>
    <row r="999" spans="1:5" ht="14" thickBot="1">
      <c r="A999" s="2">
        <v>40534</v>
      </c>
      <c r="B999" s="3" t="s">
        <v>2217</v>
      </c>
      <c r="C999" s="6">
        <v>40481</v>
      </c>
      <c r="D999" s="5" t="s">
        <v>2001</v>
      </c>
      <c r="E999" s="24">
        <v>732</v>
      </c>
    </row>
    <row r="1000" spans="1:5" ht="14" thickBot="1">
      <c r="A1000" s="2">
        <v>40534</v>
      </c>
      <c r="B1000" s="3">
        <v>10</v>
      </c>
      <c r="C1000" s="6">
        <v>40456</v>
      </c>
      <c r="D1000" s="5" t="s">
        <v>1990</v>
      </c>
      <c r="E1000" s="24">
        <v>12200</v>
      </c>
    </row>
    <row r="1001" spans="1:5" ht="14" thickBot="1">
      <c r="A1001" s="2">
        <v>40534</v>
      </c>
      <c r="B1001" s="3">
        <v>3222</v>
      </c>
      <c r="C1001" s="6">
        <v>40480</v>
      </c>
      <c r="D1001" s="5" t="s">
        <v>2108</v>
      </c>
      <c r="E1001" s="24">
        <v>860.1</v>
      </c>
    </row>
    <row r="1002" spans="1:5" ht="14" thickBot="1">
      <c r="A1002" s="2">
        <v>40534</v>
      </c>
      <c r="B1002" s="3">
        <v>68</v>
      </c>
      <c r="C1002" s="6">
        <v>40451</v>
      </c>
      <c r="D1002" s="5" t="s">
        <v>2110</v>
      </c>
      <c r="E1002" s="24">
        <v>4809</v>
      </c>
    </row>
    <row r="1003" spans="1:5" ht="14" thickBot="1">
      <c r="A1003" s="2">
        <v>40534</v>
      </c>
      <c r="B1003" s="3">
        <v>775</v>
      </c>
      <c r="C1003" s="6">
        <v>40491</v>
      </c>
      <c r="D1003" s="5" t="s">
        <v>1824</v>
      </c>
      <c r="E1003" s="24">
        <v>333.95</v>
      </c>
    </row>
    <row r="1004" spans="1:5" ht="14" thickBot="1">
      <c r="A1004" s="2">
        <v>40534</v>
      </c>
      <c r="B1004" s="3" t="s">
        <v>2111</v>
      </c>
      <c r="C1004" s="6">
        <v>40491</v>
      </c>
      <c r="D1004" s="5" t="s">
        <v>1824</v>
      </c>
      <c r="E1004" s="24">
        <v>10867.66</v>
      </c>
    </row>
    <row r="1005" spans="1:5" ht="14" thickBot="1">
      <c r="A1005" s="2">
        <v>40534</v>
      </c>
      <c r="B1005" s="3">
        <v>13</v>
      </c>
      <c r="C1005" s="6">
        <v>40452</v>
      </c>
      <c r="D1005" s="5" t="s">
        <v>1407</v>
      </c>
      <c r="E1005" s="24">
        <v>2527.11</v>
      </c>
    </row>
    <row r="1006" spans="1:5" ht="14" thickBot="1">
      <c r="A1006" s="2">
        <v>40534</v>
      </c>
      <c r="B1006" s="3">
        <v>54</v>
      </c>
      <c r="C1006" s="6">
        <v>40331</v>
      </c>
      <c r="D1006" s="5" t="s">
        <v>1976</v>
      </c>
      <c r="E1006" s="24">
        <v>1109.94</v>
      </c>
    </row>
    <row r="1007" spans="1:5" ht="14" thickBot="1">
      <c r="A1007" s="2">
        <v>40534</v>
      </c>
      <c r="B1007" s="3"/>
      <c r="C1007" s="6"/>
      <c r="D1007" s="5" t="s">
        <v>1553</v>
      </c>
      <c r="E1007" s="24">
        <v>700</v>
      </c>
    </row>
    <row r="1008" spans="1:5" ht="14" thickBot="1">
      <c r="A1008" s="2">
        <v>40534</v>
      </c>
      <c r="B1008" s="3">
        <v>28</v>
      </c>
      <c r="C1008" s="6">
        <v>40508</v>
      </c>
      <c r="D1008" s="5" t="s">
        <v>2381</v>
      </c>
      <c r="E1008" s="24">
        <v>1163.05</v>
      </c>
    </row>
    <row r="1009" spans="1:5" ht="14" thickBot="1">
      <c r="A1009" s="2">
        <v>40535</v>
      </c>
      <c r="B1009" s="3">
        <v>35</v>
      </c>
      <c r="C1009" s="6">
        <v>40480</v>
      </c>
      <c r="D1009" s="5" t="s">
        <v>1827</v>
      </c>
      <c r="E1009" s="24">
        <v>366</v>
      </c>
    </row>
  </sheetData>
  <autoFilter ref="C1:E1009"/>
  <phoneticPr fontId="1" type="noConversion"/>
  <pageMargins left="0.75" right="0.75" top="1" bottom="1" header="0.5" footer="0.5"/>
  <rowBreaks count="1" manualBreakCount="1">
    <brk id="807" max="16383" man="1" pt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6"/>
  <sheetViews>
    <sheetView topLeftCell="A1329" zoomScale="150" workbookViewId="0">
      <selection activeCell="H14" sqref="H14"/>
    </sheetView>
  </sheetViews>
  <sheetFormatPr baseColWidth="10" defaultRowHeight="13" x14ac:dyDescent="0"/>
  <cols>
    <col min="1" max="1" width="10.7109375" style="13"/>
    <col min="2" max="2" width="12" style="51" customWidth="1"/>
    <col min="3" max="3" width="10.7109375" style="13"/>
    <col min="4" max="4" width="33.140625" style="13" customWidth="1"/>
    <col min="5" max="5" width="11.42578125" style="43" customWidth="1"/>
    <col min="6" max="16384" width="10.7109375" style="13"/>
  </cols>
  <sheetData>
    <row r="1" spans="1:5" s="31" customFormat="1" ht="22">
      <c r="A1" s="29" t="s">
        <v>1885</v>
      </c>
      <c r="B1" s="49" t="s">
        <v>2191</v>
      </c>
      <c r="C1" s="29" t="s">
        <v>2319</v>
      </c>
      <c r="D1" s="29" t="s">
        <v>2469</v>
      </c>
      <c r="E1" s="30" t="s">
        <v>2113</v>
      </c>
    </row>
    <row r="2" spans="1:5" s="35" customFormat="1">
      <c r="A2" s="32">
        <v>40544</v>
      </c>
      <c r="B2" s="37">
        <v>222</v>
      </c>
      <c r="C2" s="32">
        <v>40509</v>
      </c>
      <c r="D2" s="33" t="s">
        <v>2293</v>
      </c>
      <c r="E2" s="34">
        <v>793</v>
      </c>
    </row>
    <row r="3" spans="1:5" s="35" customFormat="1">
      <c r="A3" s="32">
        <v>40544</v>
      </c>
      <c r="B3" s="37">
        <v>1006</v>
      </c>
      <c r="C3" s="32">
        <v>40509</v>
      </c>
      <c r="D3" s="33" t="s">
        <v>2401</v>
      </c>
      <c r="E3" s="34">
        <v>355.02</v>
      </c>
    </row>
    <row r="4" spans="1:5" s="35" customFormat="1">
      <c r="A4" s="32">
        <v>40544</v>
      </c>
      <c r="B4" s="37">
        <v>8</v>
      </c>
      <c r="C4" s="32">
        <v>40511</v>
      </c>
      <c r="D4" s="33" t="s">
        <v>2331</v>
      </c>
      <c r="E4" s="34">
        <v>3843</v>
      </c>
    </row>
    <row r="5" spans="1:5" s="35" customFormat="1">
      <c r="A5" s="32">
        <v>40544</v>
      </c>
      <c r="B5" s="37">
        <v>4</v>
      </c>
      <c r="C5" s="32">
        <v>40507</v>
      </c>
      <c r="D5" s="33" t="s">
        <v>2382</v>
      </c>
      <c r="E5" s="34">
        <v>8000</v>
      </c>
    </row>
    <row r="6" spans="1:5" s="35" customFormat="1">
      <c r="A6" s="32">
        <v>40544</v>
      </c>
      <c r="B6" s="37">
        <v>703</v>
      </c>
      <c r="C6" s="32">
        <v>40508</v>
      </c>
      <c r="D6" s="33" t="s">
        <v>2186</v>
      </c>
      <c r="E6" s="34">
        <v>105</v>
      </c>
    </row>
    <row r="7" spans="1:5" s="35" customFormat="1">
      <c r="A7" s="32">
        <v>40544</v>
      </c>
      <c r="B7" s="37">
        <v>3264</v>
      </c>
      <c r="C7" s="32">
        <v>40509</v>
      </c>
      <c r="D7" s="33" t="s">
        <v>3065</v>
      </c>
      <c r="E7" s="34">
        <v>79.06</v>
      </c>
    </row>
    <row r="8" spans="1:5" s="35" customFormat="1">
      <c r="A8" s="32">
        <v>40544</v>
      </c>
      <c r="B8" s="37">
        <v>3264</v>
      </c>
      <c r="C8" s="32">
        <v>40509</v>
      </c>
      <c r="D8" s="33" t="s">
        <v>3065</v>
      </c>
      <c r="E8" s="34">
        <v>1076.04</v>
      </c>
    </row>
    <row r="9" spans="1:5" s="35" customFormat="1">
      <c r="A9" s="32">
        <v>40544</v>
      </c>
      <c r="B9" s="37">
        <v>30</v>
      </c>
      <c r="C9" s="32">
        <v>40509</v>
      </c>
      <c r="D9" s="33" t="s">
        <v>2635</v>
      </c>
      <c r="E9" s="34">
        <v>150</v>
      </c>
    </row>
    <row r="10" spans="1:5" s="35" customFormat="1">
      <c r="A10" s="32">
        <v>40544</v>
      </c>
      <c r="B10" s="37">
        <v>890</v>
      </c>
      <c r="C10" s="32">
        <v>40509</v>
      </c>
      <c r="D10" s="33" t="s">
        <v>2048</v>
      </c>
      <c r="E10" s="34">
        <v>9.42</v>
      </c>
    </row>
    <row r="11" spans="1:5" s="35" customFormat="1">
      <c r="A11" s="32">
        <v>40544</v>
      </c>
      <c r="B11" s="37">
        <v>893</v>
      </c>
      <c r="C11" s="32">
        <v>40509</v>
      </c>
      <c r="D11" s="33" t="s">
        <v>2048</v>
      </c>
      <c r="E11" s="34">
        <v>108.49</v>
      </c>
    </row>
    <row r="12" spans="1:5" s="35" customFormat="1">
      <c r="A12" s="32">
        <v>40544</v>
      </c>
      <c r="B12" s="37">
        <v>891</v>
      </c>
      <c r="C12" s="32">
        <v>40509</v>
      </c>
      <c r="D12" s="33" t="s">
        <v>2048</v>
      </c>
      <c r="E12" s="34">
        <v>4.5999999999999996</v>
      </c>
    </row>
    <row r="13" spans="1:5" s="35" customFormat="1">
      <c r="A13" s="32">
        <v>40544</v>
      </c>
      <c r="B13" s="37">
        <v>220</v>
      </c>
      <c r="C13" s="32">
        <v>40509</v>
      </c>
      <c r="D13" s="33" t="s">
        <v>2048</v>
      </c>
      <c r="E13" s="34">
        <v>884.66</v>
      </c>
    </row>
    <row r="14" spans="1:5" s="35" customFormat="1">
      <c r="A14" s="32">
        <v>40544</v>
      </c>
      <c r="B14" s="37">
        <v>218</v>
      </c>
      <c r="C14" s="32">
        <v>40509</v>
      </c>
      <c r="D14" s="33" t="s">
        <v>2048</v>
      </c>
      <c r="E14" s="34">
        <v>363.73</v>
      </c>
    </row>
    <row r="15" spans="1:5" s="35" customFormat="1">
      <c r="A15" s="32">
        <v>40544</v>
      </c>
      <c r="B15" s="37">
        <v>892</v>
      </c>
      <c r="C15" s="32">
        <v>40509</v>
      </c>
      <c r="D15" s="33" t="s">
        <v>2048</v>
      </c>
      <c r="E15" s="34">
        <v>60.76</v>
      </c>
    </row>
    <row r="16" spans="1:5" s="35" customFormat="1">
      <c r="A16" s="32">
        <v>40544</v>
      </c>
      <c r="B16" s="37">
        <v>889</v>
      </c>
      <c r="C16" s="32">
        <v>40509</v>
      </c>
      <c r="D16" s="33" t="s">
        <v>2048</v>
      </c>
      <c r="E16" s="34">
        <v>7.1</v>
      </c>
    </row>
    <row r="17" spans="1:5" s="35" customFormat="1">
      <c r="A17" s="32">
        <v>40544</v>
      </c>
      <c r="B17" s="37" t="s">
        <v>2509</v>
      </c>
      <c r="C17" s="32">
        <v>40509</v>
      </c>
      <c r="D17" s="33" t="s">
        <v>2048</v>
      </c>
      <c r="E17" s="34">
        <v>127.64</v>
      </c>
    </row>
    <row r="18" spans="1:5" s="35" customFormat="1">
      <c r="A18" s="32">
        <v>40544</v>
      </c>
      <c r="B18" s="37" t="s">
        <v>2919</v>
      </c>
      <c r="C18" s="32">
        <v>40509</v>
      </c>
      <c r="D18" s="33" t="s">
        <v>2048</v>
      </c>
      <c r="E18" s="34">
        <v>1938.43</v>
      </c>
    </row>
    <row r="19" spans="1:5" s="35" customFormat="1">
      <c r="A19" s="32">
        <v>40544</v>
      </c>
      <c r="B19" s="37" t="s">
        <v>2571</v>
      </c>
      <c r="C19" s="32">
        <v>40509</v>
      </c>
      <c r="D19" s="33" t="s">
        <v>2048</v>
      </c>
      <c r="E19" s="34">
        <v>228.15</v>
      </c>
    </row>
    <row r="20" spans="1:5" s="35" customFormat="1">
      <c r="A20" s="32">
        <v>40544</v>
      </c>
      <c r="B20" s="37" t="s">
        <v>2570</v>
      </c>
      <c r="C20" s="32">
        <v>40509</v>
      </c>
      <c r="D20" s="33" t="s">
        <v>2048</v>
      </c>
      <c r="E20" s="34">
        <v>303.66000000000003</v>
      </c>
    </row>
    <row r="21" spans="1:5" s="35" customFormat="1">
      <c r="A21" s="32">
        <v>40549</v>
      </c>
      <c r="B21" s="37">
        <v>1477622378</v>
      </c>
      <c r="C21" s="32">
        <v>40519</v>
      </c>
      <c r="D21" s="33" t="s">
        <v>2073</v>
      </c>
      <c r="E21" s="34">
        <v>1493.81</v>
      </c>
    </row>
    <row r="22" spans="1:5" s="35" customFormat="1">
      <c r="A22" s="32">
        <v>40557</v>
      </c>
      <c r="B22" s="37" t="s">
        <v>1657</v>
      </c>
      <c r="C22" s="32">
        <v>40520</v>
      </c>
      <c r="D22" s="33" t="s">
        <v>1371</v>
      </c>
      <c r="E22" s="34">
        <v>19569</v>
      </c>
    </row>
    <row r="23" spans="1:5" s="35" customFormat="1">
      <c r="A23" s="32">
        <v>40557</v>
      </c>
      <c r="B23" s="37">
        <v>79</v>
      </c>
      <c r="C23" s="32">
        <v>40470</v>
      </c>
      <c r="D23" s="33" t="s">
        <v>2340</v>
      </c>
      <c r="E23" s="34">
        <v>6475.76</v>
      </c>
    </row>
    <row r="24" spans="1:5" s="35" customFormat="1">
      <c r="A24" s="32">
        <v>40557</v>
      </c>
      <c r="B24" s="37">
        <v>1380</v>
      </c>
      <c r="C24" s="32">
        <v>40488</v>
      </c>
      <c r="D24" s="33" t="s">
        <v>2633</v>
      </c>
      <c r="E24" s="34">
        <v>380.64</v>
      </c>
    </row>
    <row r="25" spans="1:5" s="35" customFormat="1">
      <c r="A25" s="32">
        <v>40557</v>
      </c>
      <c r="B25" s="37" t="s">
        <v>2634</v>
      </c>
      <c r="C25" s="32">
        <v>40507</v>
      </c>
      <c r="D25" s="33" t="s">
        <v>2183</v>
      </c>
      <c r="E25" s="34">
        <v>21960</v>
      </c>
    </row>
    <row r="26" spans="1:5" s="35" customFormat="1">
      <c r="A26" s="32">
        <v>40557</v>
      </c>
      <c r="B26" s="37">
        <v>1524</v>
      </c>
      <c r="C26" s="32">
        <v>40500</v>
      </c>
      <c r="D26" s="33" t="s">
        <v>2317</v>
      </c>
      <c r="E26" s="34">
        <v>94.6</v>
      </c>
    </row>
    <row r="27" spans="1:5" s="35" customFormat="1">
      <c r="A27" s="32">
        <v>40557</v>
      </c>
      <c r="B27" s="37">
        <v>2</v>
      </c>
      <c r="C27" s="32">
        <v>40520</v>
      </c>
      <c r="D27" s="33" t="s">
        <v>2432</v>
      </c>
      <c r="E27" s="34">
        <v>7181.2</v>
      </c>
    </row>
    <row r="28" spans="1:5" s="35" customFormat="1">
      <c r="A28" s="32">
        <v>40557</v>
      </c>
      <c r="B28" s="37">
        <v>2</v>
      </c>
      <c r="C28" s="32">
        <v>40516</v>
      </c>
      <c r="D28" s="33" t="s">
        <v>2206</v>
      </c>
      <c r="E28" s="34">
        <v>3237.6</v>
      </c>
    </row>
    <row r="29" spans="1:5" s="35" customFormat="1">
      <c r="A29" s="32">
        <v>40557</v>
      </c>
      <c r="B29" s="37">
        <v>478</v>
      </c>
      <c r="C29" s="32">
        <v>40481</v>
      </c>
      <c r="D29" s="33" t="s">
        <v>1632</v>
      </c>
      <c r="E29" s="34">
        <v>207.4</v>
      </c>
    </row>
    <row r="30" spans="1:5" s="35" customFormat="1">
      <c r="A30" s="32">
        <v>40557</v>
      </c>
      <c r="B30" s="37">
        <v>794</v>
      </c>
      <c r="C30" s="32">
        <v>40506</v>
      </c>
      <c r="D30" s="33" t="s">
        <v>1891</v>
      </c>
      <c r="E30" s="34">
        <v>95.1</v>
      </c>
    </row>
    <row r="31" spans="1:5" s="35" customFormat="1">
      <c r="A31" s="32">
        <v>40557</v>
      </c>
      <c r="B31" s="37">
        <v>53207</v>
      </c>
      <c r="C31" s="32">
        <v>40451</v>
      </c>
      <c r="D31" s="33" t="s">
        <v>2588</v>
      </c>
      <c r="E31" s="34">
        <v>164.7</v>
      </c>
    </row>
    <row r="32" spans="1:5" s="35" customFormat="1">
      <c r="A32" s="32">
        <v>40557</v>
      </c>
      <c r="B32" s="37">
        <v>35885</v>
      </c>
      <c r="C32" s="32">
        <v>40365</v>
      </c>
      <c r="D32" s="33" t="s">
        <v>2588</v>
      </c>
      <c r="E32" s="34">
        <f>274.4-164.7</f>
        <v>109.69999999999999</v>
      </c>
    </row>
    <row r="33" spans="1:5">
      <c r="A33" s="32">
        <v>40568</v>
      </c>
      <c r="B33" s="37">
        <v>82</v>
      </c>
      <c r="C33" s="32">
        <v>40446</v>
      </c>
      <c r="D33" s="33" t="s">
        <v>2624</v>
      </c>
      <c r="E33" s="34">
        <v>528</v>
      </c>
    </row>
    <row r="34" spans="1:5">
      <c r="A34" s="32">
        <v>40568</v>
      </c>
      <c r="B34" s="37">
        <v>33</v>
      </c>
      <c r="C34" s="32">
        <v>40496</v>
      </c>
      <c r="D34" s="33" t="s">
        <v>2489</v>
      </c>
      <c r="E34" s="34">
        <v>300</v>
      </c>
    </row>
    <row r="35" spans="1:5" s="36" customFormat="1">
      <c r="A35" s="32">
        <v>40568</v>
      </c>
      <c r="B35" s="37">
        <v>815101577</v>
      </c>
      <c r="C35" s="32">
        <v>40511</v>
      </c>
      <c r="D35" s="33" t="s">
        <v>2636</v>
      </c>
      <c r="E35" s="34">
        <v>3836.01</v>
      </c>
    </row>
    <row r="36" spans="1:5">
      <c r="A36" s="32">
        <v>40568</v>
      </c>
      <c r="B36" s="37" t="s">
        <v>2628</v>
      </c>
      <c r="C36" s="32">
        <v>40435</v>
      </c>
      <c r="D36" s="33" t="s">
        <v>2761</v>
      </c>
      <c r="E36" s="34">
        <v>900</v>
      </c>
    </row>
    <row r="37" spans="1:5">
      <c r="A37" s="32">
        <v>40568</v>
      </c>
      <c r="B37" s="37">
        <v>439</v>
      </c>
      <c r="C37" s="32">
        <v>40422</v>
      </c>
      <c r="D37" s="33" t="s">
        <v>2928</v>
      </c>
      <c r="E37" s="34">
        <v>1098</v>
      </c>
    </row>
    <row r="38" spans="1:5">
      <c r="A38" s="32">
        <v>40568</v>
      </c>
      <c r="B38" s="37">
        <v>41</v>
      </c>
      <c r="C38" s="32">
        <v>40506</v>
      </c>
      <c r="D38" s="33" t="s">
        <v>3072</v>
      </c>
      <c r="E38" s="34">
        <v>318.24</v>
      </c>
    </row>
    <row r="39" spans="1:5">
      <c r="A39" s="32">
        <v>40568</v>
      </c>
      <c r="B39" s="37">
        <v>887</v>
      </c>
      <c r="C39" s="32">
        <v>40509</v>
      </c>
      <c r="D39" s="33" t="s">
        <v>2475</v>
      </c>
      <c r="E39" s="34">
        <v>10.63</v>
      </c>
    </row>
    <row r="40" spans="1:5">
      <c r="A40" s="32">
        <v>40568</v>
      </c>
      <c r="B40" s="37">
        <v>975</v>
      </c>
      <c r="C40" s="32">
        <v>40542</v>
      </c>
      <c r="D40" s="33" t="s">
        <v>2475</v>
      </c>
      <c r="E40" s="34">
        <v>25.81</v>
      </c>
    </row>
    <row r="41" spans="1:5">
      <c r="A41" s="32">
        <v>40568</v>
      </c>
      <c r="B41" s="37">
        <v>977</v>
      </c>
      <c r="C41" s="32">
        <v>40542</v>
      </c>
      <c r="D41" s="33" t="s">
        <v>2475</v>
      </c>
      <c r="E41" s="34">
        <v>4.83</v>
      </c>
    </row>
    <row r="42" spans="1:5">
      <c r="A42" s="32">
        <v>40568</v>
      </c>
      <c r="B42" s="37" t="s">
        <v>3073</v>
      </c>
      <c r="C42" s="32">
        <v>40509</v>
      </c>
      <c r="D42" s="33" t="s">
        <v>2475</v>
      </c>
      <c r="E42" s="34">
        <v>292.41000000000003</v>
      </c>
    </row>
    <row r="43" spans="1:5">
      <c r="A43" s="32">
        <v>40568</v>
      </c>
      <c r="B43" s="37" t="s">
        <v>3074</v>
      </c>
      <c r="C43" s="32">
        <v>40542</v>
      </c>
      <c r="D43" s="33" t="s">
        <v>2475</v>
      </c>
      <c r="E43" s="34">
        <v>706.87</v>
      </c>
    </row>
    <row r="44" spans="1:5">
      <c r="A44" s="32">
        <v>40568</v>
      </c>
      <c r="B44" s="37" t="s">
        <v>2605</v>
      </c>
      <c r="C44" s="32">
        <v>40542</v>
      </c>
      <c r="D44" s="33" t="s">
        <v>2475</v>
      </c>
      <c r="E44" s="34">
        <v>134</v>
      </c>
    </row>
    <row r="45" spans="1:5">
      <c r="A45" s="32">
        <v>40568</v>
      </c>
      <c r="B45" s="37">
        <v>4434440</v>
      </c>
      <c r="C45" s="32">
        <v>40521</v>
      </c>
      <c r="D45" s="33" t="s">
        <v>1619</v>
      </c>
      <c r="E45" s="34">
        <v>109.7</v>
      </c>
    </row>
    <row r="46" spans="1:5">
      <c r="A46" s="32">
        <v>40568</v>
      </c>
      <c r="B46" s="37">
        <v>434614002</v>
      </c>
      <c r="C46" s="32">
        <v>40479</v>
      </c>
      <c r="D46" s="33" t="s">
        <v>1619</v>
      </c>
      <c r="E46" s="34">
        <f>2200.95-37.99</f>
        <v>2162.96</v>
      </c>
    </row>
    <row r="47" spans="1:5">
      <c r="A47" s="32">
        <v>40568</v>
      </c>
      <c r="B47" s="37">
        <v>42686916</v>
      </c>
      <c r="C47" s="32">
        <v>40521</v>
      </c>
      <c r="D47" s="33" t="s">
        <v>1619</v>
      </c>
      <c r="E47" s="34">
        <v>136.79</v>
      </c>
    </row>
    <row r="48" spans="1:5">
      <c r="A48" s="32">
        <v>40568</v>
      </c>
      <c r="B48" s="37">
        <v>4373939</v>
      </c>
      <c r="C48" s="32">
        <v>40493</v>
      </c>
      <c r="D48" s="33" t="s">
        <v>1619</v>
      </c>
      <c r="E48" s="34">
        <v>25.35</v>
      </c>
    </row>
    <row r="49" spans="1:5">
      <c r="A49" s="32">
        <v>40568</v>
      </c>
      <c r="B49" s="37">
        <v>42627938</v>
      </c>
      <c r="C49" s="32">
        <v>40495</v>
      </c>
      <c r="D49" s="33" t="s">
        <v>1619</v>
      </c>
      <c r="E49" s="34">
        <v>13.37</v>
      </c>
    </row>
    <row r="50" spans="1:5">
      <c r="A50" s="32">
        <v>40568</v>
      </c>
      <c r="B50" s="37" t="s">
        <v>2415</v>
      </c>
      <c r="C50" s="32">
        <v>40116</v>
      </c>
      <c r="D50" s="33" t="s">
        <v>3075</v>
      </c>
      <c r="E50" s="34">
        <v>780.8</v>
      </c>
    </row>
    <row r="51" spans="1:5">
      <c r="A51" s="32">
        <v>40568</v>
      </c>
      <c r="B51" s="37" t="s">
        <v>3076</v>
      </c>
      <c r="C51" s="32">
        <v>40358</v>
      </c>
      <c r="D51" s="33" t="s">
        <v>3075</v>
      </c>
      <c r="E51" s="34">
        <v>1634.8</v>
      </c>
    </row>
    <row r="52" spans="1:5">
      <c r="A52" s="32">
        <v>40568</v>
      </c>
      <c r="B52" s="37">
        <v>23</v>
      </c>
      <c r="C52" s="32">
        <v>40541</v>
      </c>
      <c r="D52" s="33" t="s">
        <v>1918</v>
      </c>
      <c r="E52" s="34">
        <v>4575</v>
      </c>
    </row>
    <row r="53" spans="1:5">
      <c r="A53" s="32">
        <v>40568</v>
      </c>
      <c r="B53" s="37">
        <v>84</v>
      </c>
      <c r="C53" s="32">
        <v>40478</v>
      </c>
      <c r="D53" s="33" t="s">
        <v>2572</v>
      </c>
      <c r="E53" s="34">
        <v>48968.01</v>
      </c>
    </row>
    <row r="54" spans="1:5">
      <c r="A54" s="32">
        <v>40568</v>
      </c>
      <c r="B54" s="37">
        <v>11103</v>
      </c>
      <c r="C54" s="32">
        <v>40484</v>
      </c>
      <c r="D54" s="33" t="s">
        <v>2278</v>
      </c>
      <c r="E54" s="34">
        <v>1327.36</v>
      </c>
    </row>
    <row r="55" spans="1:5">
      <c r="A55" s="32">
        <v>40568</v>
      </c>
      <c r="B55" s="37">
        <v>11151</v>
      </c>
      <c r="C55" s="32">
        <v>40484</v>
      </c>
      <c r="D55" s="33" t="s">
        <v>2278</v>
      </c>
      <c r="E55" s="34">
        <v>497.76</v>
      </c>
    </row>
    <row r="56" spans="1:5">
      <c r="A56" s="32">
        <v>40568</v>
      </c>
      <c r="B56" s="37">
        <v>11150</v>
      </c>
      <c r="C56" s="32">
        <v>40484</v>
      </c>
      <c r="D56" s="33" t="s">
        <v>2278</v>
      </c>
      <c r="E56" s="34">
        <v>497.76</v>
      </c>
    </row>
    <row r="57" spans="1:5">
      <c r="A57" s="32">
        <v>40568</v>
      </c>
      <c r="B57" s="37" t="s">
        <v>2714</v>
      </c>
      <c r="C57" s="32">
        <v>40526</v>
      </c>
      <c r="D57" s="33" t="s">
        <v>2712</v>
      </c>
      <c r="E57" s="34">
        <v>14091</v>
      </c>
    </row>
    <row r="58" spans="1:5">
      <c r="A58" s="32">
        <v>40568</v>
      </c>
      <c r="B58" s="37">
        <v>3079</v>
      </c>
      <c r="C58" s="32">
        <v>40509</v>
      </c>
      <c r="D58" s="33" t="s">
        <v>1684</v>
      </c>
      <c r="E58" s="34">
        <v>614.88</v>
      </c>
    </row>
    <row r="59" spans="1:5">
      <c r="A59" s="32">
        <v>40568</v>
      </c>
      <c r="B59" s="37">
        <v>2321</v>
      </c>
      <c r="C59" s="32">
        <v>40481</v>
      </c>
      <c r="D59" s="33" t="s">
        <v>2418</v>
      </c>
      <c r="E59" s="34">
        <v>400.16</v>
      </c>
    </row>
    <row r="60" spans="1:5">
      <c r="A60" s="32">
        <v>40568</v>
      </c>
      <c r="B60" s="37">
        <v>23417918</v>
      </c>
      <c r="C60" s="32">
        <v>40516</v>
      </c>
      <c r="D60" s="33" t="s">
        <v>2540</v>
      </c>
      <c r="E60" s="34">
        <v>19519.990000000002</v>
      </c>
    </row>
    <row r="61" spans="1:5">
      <c r="A61" s="32">
        <v>40568</v>
      </c>
      <c r="B61" s="37">
        <v>98</v>
      </c>
      <c r="C61" s="32">
        <v>40500</v>
      </c>
      <c r="D61" s="33" t="s">
        <v>3011</v>
      </c>
      <c r="E61" s="34">
        <v>183.49</v>
      </c>
    </row>
    <row r="62" spans="1:5">
      <c r="A62" s="32">
        <v>40568</v>
      </c>
      <c r="B62" s="37">
        <v>102</v>
      </c>
      <c r="C62" s="32">
        <v>40506</v>
      </c>
      <c r="D62" s="33" t="s">
        <v>3011</v>
      </c>
      <c r="E62" s="34">
        <v>1061.4000000000001</v>
      </c>
    </row>
    <row r="63" spans="1:5">
      <c r="A63" s="32">
        <v>40568</v>
      </c>
      <c r="B63" s="37">
        <v>92</v>
      </c>
      <c r="C63" s="32">
        <v>40473</v>
      </c>
      <c r="D63" s="33" t="s">
        <v>3011</v>
      </c>
      <c r="E63" s="34">
        <v>231.19</v>
      </c>
    </row>
    <row r="64" spans="1:5">
      <c r="A64" s="32">
        <v>40568</v>
      </c>
      <c r="B64" s="37">
        <v>75</v>
      </c>
      <c r="C64" s="32">
        <v>40505</v>
      </c>
      <c r="D64" s="33" t="s">
        <v>2454</v>
      </c>
      <c r="E64" s="34">
        <v>3050</v>
      </c>
    </row>
    <row r="65" spans="1:5">
      <c r="A65" s="32">
        <v>40568</v>
      </c>
      <c r="B65" s="37">
        <v>208</v>
      </c>
      <c r="C65" s="32">
        <v>40500</v>
      </c>
      <c r="D65" s="33" t="s">
        <v>3131</v>
      </c>
      <c r="E65" s="34">
        <v>19.18</v>
      </c>
    </row>
    <row r="66" spans="1:5">
      <c r="A66" s="32">
        <v>40568</v>
      </c>
      <c r="B66" s="37">
        <v>6</v>
      </c>
      <c r="C66" s="32">
        <v>40556</v>
      </c>
      <c r="D66" s="33" t="s">
        <v>3132</v>
      </c>
      <c r="E66" s="34">
        <v>244</v>
      </c>
    </row>
    <row r="67" spans="1:5">
      <c r="A67" s="32">
        <v>40568</v>
      </c>
      <c r="B67" s="37">
        <v>94</v>
      </c>
      <c r="C67" s="32">
        <v>40487</v>
      </c>
      <c r="D67" s="33" t="s">
        <v>1665</v>
      </c>
      <c r="E67" s="34">
        <v>12224.4</v>
      </c>
    </row>
    <row r="68" spans="1:5">
      <c r="A68" s="32">
        <v>40568</v>
      </c>
      <c r="B68" s="37">
        <v>251</v>
      </c>
      <c r="C68" s="32">
        <v>40508</v>
      </c>
      <c r="D68" s="33" t="s">
        <v>2208</v>
      </c>
      <c r="E68" s="34">
        <v>209</v>
      </c>
    </row>
    <row r="69" spans="1:5">
      <c r="A69" s="32">
        <v>40568</v>
      </c>
      <c r="B69" s="37">
        <v>126</v>
      </c>
      <c r="C69" s="32">
        <v>40454</v>
      </c>
      <c r="D69" s="33" t="s">
        <v>2372</v>
      </c>
      <c r="E69" s="34">
        <v>9150</v>
      </c>
    </row>
    <row r="70" spans="1:5">
      <c r="A70" s="32">
        <v>40568</v>
      </c>
      <c r="B70" s="37">
        <v>74</v>
      </c>
      <c r="C70" s="32">
        <v>40520</v>
      </c>
      <c r="D70" s="33" t="s">
        <v>2253</v>
      </c>
      <c r="E70" s="34">
        <v>9150</v>
      </c>
    </row>
    <row r="71" spans="1:5">
      <c r="A71" s="32">
        <v>40568</v>
      </c>
      <c r="B71" s="37">
        <v>69719</v>
      </c>
      <c r="C71" s="32">
        <v>40527</v>
      </c>
      <c r="D71" s="33" t="s">
        <v>2277</v>
      </c>
      <c r="E71" s="34">
        <v>737.58</v>
      </c>
    </row>
    <row r="72" spans="1:5">
      <c r="A72" s="32">
        <v>40568</v>
      </c>
      <c r="B72" s="37">
        <v>1890</v>
      </c>
      <c r="C72" s="32">
        <v>40509</v>
      </c>
      <c r="D72" s="33" t="s">
        <v>2632</v>
      </c>
      <c r="E72" s="34">
        <v>126.88</v>
      </c>
    </row>
    <row r="73" spans="1:5">
      <c r="A73" s="32">
        <v>40568</v>
      </c>
      <c r="B73" s="37">
        <v>1889</v>
      </c>
      <c r="C73" s="32">
        <v>40509</v>
      </c>
      <c r="D73" s="33" t="s">
        <v>2632</v>
      </c>
      <c r="E73" s="34">
        <v>390.4</v>
      </c>
    </row>
    <row r="74" spans="1:5">
      <c r="A74" s="32">
        <v>40568</v>
      </c>
      <c r="B74" s="37">
        <v>2261</v>
      </c>
      <c r="C74" s="32">
        <v>40485</v>
      </c>
      <c r="D74" s="33" t="s">
        <v>1250</v>
      </c>
      <c r="E74" s="34">
        <f>12200-1008.69</f>
        <v>11191.31</v>
      </c>
    </row>
    <row r="75" spans="1:5">
      <c r="A75" s="32">
        <v>40568</v>
      </c>
      <c r="B75" s="37">
        <v>9</v>
      </c>
      <c r="C75" s="32">
        <v>40450</v>
      </c>
      <c r="D75" s="33" t="s">
        <v>1886</v>
      </c>
      <c r="E75" s="34">
        <v>43.96</v>
      </c>
    </row>
    <row r="76" spans="1:5">
      <c r="A76" s="32">
        <v>40568</v>
      </c>
      <c r="B76" s="37">
        <v>11</v>
      </c>
      <c r="C76" s="32">
        <v>40511</v>
      </c>
      <c r="D76" s="33" t="s">
        <v>1886</v>
      </c>
      <c r="E76" s="34">
        <v>47</v>
      </c>
    </row>
    <row r="77" spans="1:5">
      <c r="A77" s="32">
        <v>40569</v>
      </c>
      <c r="B77" s="37">
        <v>537</v>
      </c>
      <c r="C77" s="32">
        <v>40346</v>
      </c>
      <c r="D77" s="33" t="s">
        <v>2376</v>
      </c>
      <c r="E77" s="34">
        <v>305</v>
      </c>
    </row>
    <row r="78" spans="1:5">
      <c r="A78" s="32">
        <v>40569</v>
      </c>
      <c r="B78" s="37">
        <v>7</v>
      </c>
      <c r="C78" s="32">
        <v>40550</v>
      </c>
      <c r="D78" s="33" t="s">
        <v>2377</v>
      </c>
      <c r="E78" s="34">
        <v>3050</v>
      </c>
    </row>
    <row r="79" spans="1:5">
      <c r="A79" s="32">
        <v>40569</v>
      </c>
      <c r="B79" s="37">
        <v>304</v>
      </c>
      <c r="C79" s="32">
        <v>40319</v>
      </c>
      <c r="D79" s="33" t="s">
        <v>2773</v>
      </c>
      <c r="E79" s="34">
        <v>17518</v>
      </c>
    </row>
    <row r="80" spans="1:5">
      <c r="A80" s="32">
        <v>40569</v>
      </c>
      <c r="B80" s="37">
        <v>9</v>
      </c>
      <c r="C80" s="32">
        <v>40542</v>
      </c>
      <c r="D80" s="33" t="s">
        <v>2505</v>
      </c>
      <c r="E80" s="34">
        <v>10000</v>
      </c>
    </row>
    <row r="81" spans="1:5">
      <c r="A81" s="32">
        <v>40569</v>
      </c>
      <c r="B81" s="37">
        <v>354</v>
      </c>
      <c r="C81" s="32">
        <v>40534</v>
      </c>
      <c r="D81" s="33" t="s">
        <v>2503</v>
      </c>
      <c r="E81" s="34">
        <v>3355</v>
      </c>
    </row>
    <row r="82" spans="1:5">
      <c r="A82" s="32">
        <v>40569</v>
      </c>
      <c r="B82" s="37">
        <v>1707</v>
      </c>
      <c r="C82" s="32">
        <v>40511</v>
      </c>
      <c r="D82" s="33" t="s">
        <v>2861</v>
      </c>
      <c r="E82" s="34">
        <v>536.79999999999995</v>
      </c>
    </row>
    <row r="83" spans="1:5">
      <c r="A83" s="32">
        <v>40569</v>
      </c>
      <c r="B83" s="37">
        <v>2014068520</v>
      </c>
      <c r="C83" s="32">
        <v>40527</v>
      </c>
      <c r="D83" s="33" t="s">
        <v>2723</v>
      </c>
      <c r="E83" s="34">
        <v>207.78</v>
      </c>
    </row>
    <row r="84" spans="1:5">
      <c r="A84" s="32">
        <v>40569</v>
      </c>
      <c r="B84" s="37" t="s">
        <v>2664</v>
      </c>
      <c r="C84" s="32">
        <v>40529</v>
      </c>
      <c r="D84" s="33" t="s">
        <v>2665</v>
      </c>
      <c r="E84" s="34">
        <v>7520</v>
      </c>
    </row>
    <row r="85" spans="1:5">
      <c r="A85" s="32">
        <v>40569</v>
      </c>
      <c r="B85" s="37">
        <v>3122</v>
      </c>
      <c r="C85" s="32">
        <v>40512</v>
      </c>
      <c r="D85" s="33" t="s">
        <v>2672</v>
      </c>
      <c r="E85" s="34">
        <v>1251.81</v>
      </c>
    </row>
    <row r="86" spans="1:5">
      <c r="A86" s="32">
        <v>40569</v>
      </c>
      <c r="B86" s="37" t="s">
        <v>2539</v>
      </c>
      <c r="C86" s="32">
        <v>40533</v>
      </c>
      <c r="D86" s="33" t="s">
        <v>2534</v>
      </c>
      <c r="E86" s="34">
        <v>2021.8</v>
      </c>
    </row>
    <row r="87" spans="1:5">
      <c r="A87" s="32">
        <v>40569</v>
      </c>
      <c r="B87" s="37">
        <v>390577</v>
      </c>
      <c r="C87" s="32">
        <v>40398</v>
      </c>
      <c r="D87" s="33" t="s">
        <v>2412</v>
      </c>
      <c r="E87" s="34">
        <v>347</v>
      </c>
    </row>
    <row r="88" spans="1:5">
      <c r="A88" s="32">
        <v>40569</v>
      </c>
      <c r="B88" s="37">
        <v>390929</v>
      </c>
      <c r="C88" s="32">
        <v>40527</v>
      </c>
      <c r="D88" s="33" t="s">
        <v>2412</v>
      </c>
      <c r="E88" s="34">
        <v>288.85000000000002</v>
      </c>
    </row>
    <row r="89" spans="1:5">
      <c r="A89" s="32">
        <v>40569</v>
      </c>
      <c r="B89" s="37">
        <v>1</v>
      </c>
      <c r="C89" s="32">
        <v>40544</v>
      </c>
      <c r="D89" s="33" t="s">
        <v>2413</v>
      </c>
      <c r="E89" s="34">
        <v>1736.44</v>
      </c>
    </row>
    <row r="90" spans="1:5">
      <c r="A90" s="32">
        <v>40569</v>
      </c>
      <c r="B90" s="37">
        <v>2</v>
      </c>
      <c r="C90" s="32">
        <v>40544</v>
      </c>
      <c r="D90" s="33" t="s">
        <v>2413</v>
      </c>
      <c r="E90" s="34">
        <v>93.7</v>
      </c>
    </row>
    <row r="91" spans="1:5">
      <c r="A91" s="32">
        <v>40569</v>
      </c>
      <c r="B91" s="37">
        <v>179</v>
      </c>
      <c r="C91" s="32">
        <v>40530</v>
      </c>
      <c r="D91" s="33" t="s">
        <v>2326</v>
      </c>
      <c r="E91" s="34">
        <v>651.48</v>
      </c>
    </row>
    <row r="92" spans="1:5">
      <c r="A92" s="32">
        <v>40569</v>
      </c>
      <c r="B92" s="37">
        <v>42741</v>
      </c>
      <c r="C92" s="32">
        <v>40481</v>
      </c>
      <c r="D92" s="33" t="s">
        <v>2441</v>
      </c>
      <c r="E92" s="34">
        <v>854</v>
      </c>
    </row>
    <row r="93" spans="1:5">
      <c r="A93" s="32">
        <v>40569</v>
      </c>
      <c r="B93" s="37">
        <v>265</v>
      </c>
      <c r="C93" s="32">
        <v>40481</v>
      </c>
      <c r="D93" s="33" t="s">
        <v>2441</v>
      </c>
      <c r="E93" s="34">
        <v>512.4</v>
      </c>
    </row>
    <row r="94" spans="1:5">
      <c r="A94" s="32">
        <v>40569</v>
      </c>
      <c r="B94" s="37">
        <v>45322</v>
      </c>
      <c r="C94" s="32">
        <v>40511</v>
      </c>
      <c r="D94" s="33" t="s">
        <v>2441</v>
      </c>
      <c r="E94" s="34">
        <v>2196</v>
      </c>
    </row>
    <row r="95" spans="1:5">
      <c r="A95" s="32">
        <v>40569</v>
      </c>
      <c r="B95" s="37">
        <v>108</v>
      </c>
      <c r="C95" s="32">
        <v>40512</v>
      </c>
      <c r="D95" s="33" t="s">
        <v>3133</v>
      </c>
      <c r="E95" s="34">
        <v>1109.8399999999999</v>
      </c>
    </row>
    <row r="96" spans="1:5">
      <c r="A96" s="32">
        <v>40569</v>
      </c>
      <c r="B96" s="37">
        <v>217</v>
      </c>
      <c r="C96" s="32">
        <v>40509</v>
      </c>
      <c r="D96" s="33" t="s">
        <v>3022</v>
      </c>
      <c r="E96" s="34">
        <v>1150.56</v>
      </c>
    </row>
    <row r="97" spans="1:5">
      <c r="A97" s="32">
        <v>40569</v>
      </c>
      <c r="B97" s="37">
        <v>910</v>
      </c>
      <c r="C97" s="32">
        <v>40526</v>
      </c>
      <c r="D97" s="33" t="s">
        <v>3133</v>
      </c>
      <c r="E97" s="34">
        <v>2.93</v>
      </c>
    </row>
    <row r="98" spans="1:5">
      <c r="A98" s="32">
        <v>40569</v>
      </c>
      <c r="B98" s="37">
        <v>603</v>
      </c>
      <c r="C98" s="32">
        <v>40526</v>
      </c>
      <c r="D98" s="33" t="s">
        <v>3133</v>
      </c>
      <c r="E98" s="34">
        <v>90</v>
      </c>
    </row>
    <row r="99" spans="1:5">
      <c r="A99" s="32">
        <v>40569</v>
      </c>
      <c r="B99" s="37" t="s">
        <v>3134</v>
      </c>
      <c r="C99" s="32">
        <v>40509</v>
      </c>
      <c r="D99" s="33" t="s">
        <v>3133</v>
      </c>
      <c r="E99" s="34">
        <v>299</v>
      </c>
    </row>
    <row r="100" spans="1:5">
      <c r="A100" s="32">
        <v>40569</v>
      </c>
      <c r="B100" s="37">
        <v>886</v>
      </c>
      <c r="C100" s="32">
        <v>40509</v>
      </c>
      <c r="D100" s="33" t="s">
        <v>3133</v>
      </c>
      <c r="E100" s="34">
        <v>9.1300000000000008</v>
      </c>
    </row>
    <row r="101" spans="1:5">
      <c r="A101" s="32">
        <v>40569</v>
      </c>
      <c r="B101" s="37">
        <v>1</v>
      </c>
      <c r="C101" s="32">
        <v>40558</v>
      </c>
      <c r="D101" s="33" t="s">
        <v>2990</v>
      </c>
      <c r="E101" s="34">
        <v>80</v>
      </c>
    </row>
    <row r="102" spans="1:5">
      <c r="A102" s="32">
        <v>40569</v>
      </c>
      <c r="B102" s="37">
        <v>97</v>
      </c>
      <c r="C102" s="32">
        <v>40500</v>
      </c>
      <c r="D102" s="33" t="s">
        <v>3130</v>
      </c>
      <c r="E102" s="34">
        <v>4032.1</v>
      </c>
    </row>
    <row r="103" spans="1:5">
      <c r="A103" s="32">
        <v>40569</v>
      </c>
      <c r="B103" s="37">
        <v>105</v>
      </c>
      <c r="C103" s="32">
        <v>40514</v>
      </c>
      <c r="D103" s="33" t="s">
        <v>3130</v>
      </c>
      <c r="E103" s="34">
        <v>817.4</v>
      </c>
    </row>
    <row r="104" spans="1:5">
      <c r="A104" s="32">
        <v>40569</v>
      </c>
      <c r="B104" s="37">
        <v>107</v>
      </c>
      <c r="C104" s="32">
        <v>40530</v>
      </c>
      <c r="D104" s="33" t="s">
        <v>3130</v>
      </c>
      <c r="E104" s="34">
        <v>219.6</v>
      </c>
    </row>
    <row r="105" spans="1:5">
      <c r="A105" s="32">
        <v>40569</v>
      </c>
      <c r="B105" s="37">
        <v>2406</v>
      </c>
      <c r="C105" s="32">
        <v>40487</v>
      </c>
      <c r="D105" s="33" t="s">
        <v>2583</v>
      </c>
      <c r="E105" s="34">
        <v>300</v>
      </c>
    </row>
    <row r="106" spans="1:5">
      <c r="A106" s="32">
        <v>40569</v>
      </c>
      <c r="B106" s="37">
        <v>6680</v>
      </c>
      <c r="C106" s="32">
        <v>40485</v>
      </c>
      <c r="D106" s="33" t="s">
        <v>2584</v>
      </c>
      <c r="E106" s="34">
        <v>376</v>
      </c>
    </row>
    <row r="107" spans="1:5">
      <c r="A107" s="32">
        <v>40569</v>
      </c>
      <c r="B107" s="37"/>
      <c r="C107" s="32"/>
      <c r="D107" s="33" t="s">
        <v>2920</v>
      </c>
      <c r="E107" s="34">
        <v>1000</v>
      </c>
    </row>
    <row r="108" spans="1:5">
      <c r="A108" s="32">
        <v>40569</v>
      </c>
      <c r="B108" s="37">
        <v>1</v>
      </c>
      <c r="C108" s="32">
        <v>40569</v>
      </c>
      <c r="D108" s="33" t="s">
        <v>2715</v>
      </c>
      <c r="E108" s="34">
        <v>400</v>
      </c>
    </row>
    <row r="109" spans="1:5">
      <c r="A109" s="32">
        <v>40569</v>
      </c>
      <c r="B109" s="37">
        <v>1</v>
      </c>
      <c r="C109" s="32">
        <v>40569</v>
      </c>
      <c r="D109" s="33" t="s">
        <v>2989</v>
      </c>
      <c r="E109" s="34">
        <v>480</v>
      </c>
    </row>
    <row r="110" spans="1:5">
      <c r="A110" s="32">
        <v>40569</v>
      </c>
      <c r="B110" s="37"/>
      <c r="C110" s="32"/>
      <c r="D110" s="33" t="s">
        <v>3129</v>
      </c>
      <c r="E110" s="34">
        <v>200</v>
      </c>
    </row>
    <row r="111" spans="1:5">
      <c r="A111" s="32">
        <v>40569</v>
      </c>
      <c r="B111" s="37" t="s">
        <v>2448</v>
      </c>
      <c r="C111" s="32">
        <v>40561</v>
      </c>
      <c r="D111" s="33" t="s">
        <v>2329</v>
      </c>
      <c r="E111" s="34">
        <v>308.8</v>
      </c>
    </row>
    <row r="112" spans="1:5">
      <c r="A112" s="32">
        <v>40575</v>
      </c>
      <c r="B112" s="37">
        <v>1</v>
      </c>
      <c r="C112" s="32">
        <v>40557</v>
      </c>
      <c r="D112" s="33" t="s">
        <v>1978</v>
      </c>
      <c r="E112" s="34">
        <v>10000</v>
      </c>
    </row>
    <row r="113" spans="1:5">
      <c r="A113" s="32">
        <v>40576</v>
      </c>
      <c r="B113" s="37">
        <v>14</v>
      </c>
      <c r="C113" s="32">
        <v>40306</v>
      </c>
      <c r="D113" s="33" t="s">
        <v>2531</v>
      </c>
      <c r="E113" s="34">
        <v>345</v>
      </c>
    </row>
    <row r="114" spans="1:5">
      <c r="A114" s="32">
        <v>40576</v>
      </c>
      <c r="B114" s="37" t="s">
        <v>2170</v>
      </c>
      <c r="C114" s="32">
        <v>40321</v>
      </c>
      <c r="D114" s="33" t="s">
        <v>2169</v>
      </c>
      <c r="E114" s="34">
        <v>550</v>
      </c>
    </row>
    <row r="115" spans="1:5">
      <c r="A115" s="32">
        <v>40576</v>
      </c>
      <c r="B115" s="37" t="s">
        <v>2049</v>
      </c>
      <c r="C115" s="32">
        <v>40534</v>
      </c>
      <c r="D115" s="33" t="s">
        <v>2057</v>
      </c>
      <c r="E115" s="34">
        <v>353.8</v>
      </c>
    </row>
    <row r="116" spans="1:5">
      <c r="A116" s="32">
        <v>40576</v>
      </c>
      <c r="B116" s="37">
        <v>14638</v>
      </c>
      <c r="C116" s="32">
        <v>40542</v>
      </c>
      <c r="D116" s="33" t="s">
        <v>2058</v>
      </c>
      <c r="E116" s="34">
        <v>267.19</v>
      </c>
    </row>
    <row r="117" spans="1:5">
      <c r="A117" s="32">
        <v>40576</v>
      </c>
      <c r="B117" s="37" t="s">
        <v>2059</v>
      </c>
      <c r="C117" s="32">
        <v>40541</v>
      </c>
      <c r="D117" s="33" t="s">
        <v>1941</v>
      </c>
      <c r="E117" s="34">
        <v>313.54000000000002</v>
      </c>
    </row>
    <row r="118" spans="1:5">
      <c r="A118" s="32">
        <v>40576</v>
      </c>
      <c r="B118" s="37" t="s">
        <v>2165</v>
      </c>
      <c r="C118" s="32">
        <v>40542</v>
      </c>
      <c r="D118" s="33" t="s">
        <v>2066</v>
      </c>
      <c r="E118" s="34">
        <v>976</v>
      </c>
    </row>
    <row r="119" spans="1:5">
      <c r="A119" s="32">
        <v>40576</v>
      </c>
      <c r="B119" s="37">
        <v>1859</v>
      </c>
      <c r="C119" s="32">
        <v>40542</v>
      </c>
      <c r="D119" s="33" t="s">
        <v>1939</v>
      </c>
      <c r="E119" s="34">
        <v>134.19999999999999</v>
      </c>
    </row>
    <row r="120" spans="1:5">
      <c r="A120" s="32">
        <v>40576</v>
      </c>
      <c r="B120" s="37">
        <v>3140005759</v>
      </c>
      <c r="C120" s="32">
        <v>40524</v>
      </c>
      <c r="D120" s="33" t="s">
        <v>2105</v>
      </c>
      <c r="E120" s="34">
        <v>75</v>
      </c>
    </row>
    <row r="121" spans="1:5">
      <c r="A121" s="32">
        <v>40576</v>
      </c>
      <c r="B121" s="37">
        <v>3140005761</v>
      </c>
      <c r="C121" s="32">
        <v>40524</v>
      </c>
      <c r="D121" s="33" t="s">
        <v>2105</v>
      </c>
      <c r="E121" s="34">
        <v>75</v>
      </c>
    </row>
    <row r="122" spans="1:5">
      <c r="A122" s="32">
        <v>40576</v>
      </c>
      <c r="B122" s="37">
        <v>3140005760</v>
      </c>
      <c r="C122" s="32">
        <v>40524</v>
      </c>
      <c r="D122" s="33" t="s">
        <v>2105</v>
      </c>
      <c r="E122" s="34">
        <v>75</v>
      </c>
    </row>
    <row r="123" spans="1:5">
      <c r="A123" s="32">
        <v>40576</v>
      </c>
      <c r="B123" s="37">
        <v>3140005835</v>
      </c>
      <c r="C123" s="32">
        <v>40530</v>
      </c>
      <c r="D123" s="33" t="s">
        <v>2105</v>
      </c>
      <c r="E123" s="34">
        <v>75.5</v>
      </c>
    </row>
    <row r="124" spans="1:5">
      <c r="A124" s="32">
        <v>40576</v>
      </c>
      <c r="B124" s="37">
        <v>3140005857</v>
      </c>
      <c r="C124" s="32">
        <v>40531</v>
      </c>
      <c r="D124" s="33" t="s">
        <v>2105</v>
      </c>
      <c r="E124" s="34">
        <v>150</v>
      </c>
    </row>
    <row r="125" spans="1:5">
      <c r="A125" s="32">
        <v>40576</v>
      </c>
      <c r="B125" s="37">
        <v>3140005859</v>
      </c>
      <c r="C125" s="32">
        <v>40531</v>
      </c>
      <c r="D125" s="33" t="s">
        <v>2105</v>
      </c>
      <c r="E125" s="34">
        <v>150</v>
      </c>
    </row>
    <row r="126" spans="1:5">
      <c r="A126" s="32">
        <v>40576</v>
      </c>
      <c r="B126" s="37">
        <v>3140005858</v>
      </c>
      <c r="C126" s="32">
        <v>40531</v>
      </c>
      <c r="D126" s="33" t="s">
        <v>2105</v>
      </c>
      <c r="E126" s="34">
        <v>150</v>
      </c>
    </row>
    <row r="127" spans="1:5">
      <c r="A127" s="32">
        <v>40576</v>
      </c>
      <c r="B127" s="37">
        <v>27</v>
      </c>
      <c r="C127" s="32">
        <v>40502</v>
      </c>
      <c r="D127" s="33" t="s">
        <v>2115</v>
      </c>
      <c r="E127" s="34">
        <v>610</v>
      </c>
    </row>
    <row r="128" spans="1:5">
      <c r="A128" s="32">
        <v>40576</v>
      </c>
      <c r="B128" s="37">
        <v>28</v>
      </c>
      <c r="C128" s="32">
        <v>40521</v>
      </c>
      <c r="D128" s="33" t="s">
        <v>2115</v>
      </c>
      <c r="E128" s="34">
        <v>427</v>
      </c>
    </row>
    <row r="129" spans="1:5">
      <c r="A129" s="32">
        <v>40576</v>
      </c>
      <c r="B129" s="37">
        <v>233</v>
      </c>
      <c r="C129" s="32">
        <v>40527</v>
      </c>
      <c r="D129" s="33" t="s">
        <v>2116</v>
      </c>
      <c r="E129" s="34">
        <v>22612.61</v>
      </c>
    </row>
    <row r="130" spans="1:5">
      <c r="A130" s="32">
        <v>40576</v>
      </c>
      <c r="B130" s="37">
        <v>232</v>
      </c>
      <c r="C130" s="32">
        <v>40527</v>
      </c>
      <c r="D130" s="33" t="s">
        <v>2116</v>
      </c>
      <c r="E130" s="34">
        <v>27706.43</v>
      </c>
    </row>
    <row r="131" spans="1:5">
      <c r="A131" s="32">
        <v>40576</v>
      </c>
      <c r="B131" s="37">
        <v>231</v>
      </c>
      <c r="C131" s="32">
        <v>40527</v>
      </c>
      <c r="D131" s="33" t="s">
        <v>2116</v>
      </c>
      <c r="E131" s="34">
        <v>40959.4</v>
      </c>
    </row>
    <row r="132" spans="1:5" s="41" customFormat="1">
      <c r="A132" s="38">
        <v>40576</v>
      </c>
      <c r="B132" s="50">
        <v>976</v>
      </c>
      <c r="C132" s="38">
        <v>40542</v>
      </c>
      <c r="D132" s="39" t="s">
        <v>2116</v>
      </c>
      <c r="E132" s="40">
        <v>5.41</v>
      </c>
    </row>
    <row r="133" spans="1:5">
      <c r="A133" s="32">
        <v>40576</v>
      </c>
      <c r="B133" s="37">
        <v>248</v>
      </c>
      <c r="C133" s="32">
        <v>40542</v>
      </c>
      <c r="D133" s="33" t="s">
        <v>2116</v>
      </c>
      <c r="E133" s="34">
        <v>153</v>
      </c>
    </row>
    <row r="134" spans="1:5">
      <c r="A134" s="32">
        <v>40576</v>
      </c>
      <c r="B134" s="37">
        <v>978</v>
      </c>
      <c r="C134" s="32">
        <v>40542</v>
      </c>
      <c r="D134" s="33" t="s">
        <v>2116</v>
      </c>
      <c r="E134" s="34">
        <v>168.66</v>
      </c>
    </row>
    <row r="135" spans="1:5">
      <c r="A135" s="32">
        <v>40576</v>
      </c>
      <c r="B135" s="37">
        <v>249</v>
      </c>
      <c r="C135" s="32">
        <v>40542</v>
      </c>
      <c r="D135" s="33" t="s">
        <v>2116</v>
      </c>
      <c r="E135" s="34">
        <v>642.6</v>
      </c>
    </row>
    <row r="136" spans="1:5">
      <c r="A136" s="32">
        <v>40576</v>
      </c>
      <c r="B136" s="37">
        <v>979</v>
      </c>
      <c r="C136" s="32">
        <v>40542</v>
      </c>
      <c r="D136" s="33" t="s">
        <v>2116</v>
      </c>
      <c r="E136" s="34">
        <v>337.32</v>
      </c>
    </row>
    <row r="137" spans="1:5">
      <c r="A137" s="32">
        <v>40576</v>
      </c>
      <c r="B137" s="37" t="s">
        <v>2245</v>
      </c>
      <c r="C137" s="32">
        <v>40542</v>
      </c>
      <c r="D137" s="33" t="s">
        <v>2116</v>
      </c>
      <c r="E137" s="34">
        <v>171.45</v>
      </c>
    </row>
    <row r="138" spans="1:5">
      <c r="A138" s="32">
        <v>40576</v>
      </c>
      <c r="B138" s="37">
        <v>242</v>
      </c>
      <c r="C138" s="32">
        <v>40541</v>
      </c>
      <c r="D138" s="33" t="s">
        <v>2362</v>
      </c>
      <c r="E138" s="34">
        <v>562.77</v>
      </c>
    </row>
    <row r="139" spans="1:5">
      <c r="A139" s="32">
        <v>40576</v>
      </c>
      <c r="B139" s="37">
        <v>4</v>
      </c>
      <c r="C139" s="32">
        <v>40558</v>
      </c>
      <c r="D139" s="33" t="s">
        <v>2291</v>
      </c>
      <c r="E139" s="34">
        <v>7557.9</v>
      </c>
    </row>
    <row r="140" spans="1:5">
      <c r="A140" s="32">
        <v>40576</v>
      </c>
      <c r="B140" s="37">
        <v>153</v>
      </c>
      <c r="C140" s="32">
        <v>40542</v>
      </c>
      <c r="D140" s="33" t="s">
        <v>1943</v>
      </c>
      <c r="E140" s="34">
        <v>10611.97</v>
      </c>
    </row>
    <row r="141" spans="1:5">
      <c r="A141" s="32">
        <v>40576</v>
      </c>
      <c r="B141" s="37">
        <v>1</v>
      </c>
      <c r="C141" s="32">
        <v>40549</v>
      </c>
      <c r="D141" s="33" t="s">
        <v>1950</v>
      </c>
      <c r="E141" s="34">
        <v>9150</v>
      </c>
    </row>
    <row r="142" spans="1:5">
      <c r="A142" s="32">
        <v>40576</v>
      </c>
      <c r="B142" s="37">
        <v>1</v>
      </c>
      <c r="C142" s="32">
        <v>40549</v>
      </c>
      <c r="D142" s="33" t="s">
        <v>1732</v>
      </c>
      <c r="E142" s="34">
        <v>7561.97</v>
      </c>
    </row>
    <row r="143" spans="1:5">
      <c r="A143" s="32">
        <v>40576</v>
      </c>
      <c r="B143" s="37">
        <v>1</v>
      </c>
      <c r="C143" s="32">
        <v>40558</v>
      </c>
      <c r="D143" s="33" t="s">
        <v>2041</v>
      </c>
      <c r="E143" s="34">
        <v>10980</v>
      </c>
    </row>
    <row r="144" spans="1:5">
      <c r="A144" s="32">
        <v>40576</v>
      </c>
      <c r="B144" s="37">
        <v>1</v>
      </c>
      <c r="C144" s="32">
        <v>40546</v>
      </c>
      <c r="D144" s="33" t="s">
        <v>1923</v>
      </c>
      <c r="E144" s="34">
        <v>10980</v>
      </c>
    </row>
    <row r="145" spans="1:5">
      <c r="A145" s="32">
        <v>40576</v>
      </c>
      <c r="B145" s="37">
        <v>1</v>
      </c>
      <c r="C145" s="32">
        <v>40551</v>
      </c>
      <c r="D145" s="33" t="s">
        <v>2350</v>
      </c>
      <c r="E145" s="34">
        <v>8235</v>
      </c>
    </row>
    <row r="146" spans="1:5">
      <c r="A146" s="32">
        <v>40576</v>
      </c>
      <c r="B146" s="37">
        <v>1</v>
      </c>
      <c r="C146" s="32">
        <v>40544</v>
      </c>
      <c r="D146" s="33" t="s">
        <v>2471</v>
      </c>
      <c r="E146" s="34">
        <v>9150</v>
      </c>
    </row>
    <row r="147" spans="1:5">
      <c r="A147" s="32">
        <v>40576</v>
      </c>
      <c r="B147" s="37">
        <v>1</v>
      </c>
      <c r="C147" s="32">
        <v>40544</v>
      </c>
      <c r="D147" s="33" t="s">
        <v>2470</v>
      </c>
      <c r="E147" s="34">
        <v>7625</v>
      </c>
    </row>
    <row r="148" spans="1:5">
      <c r="A148" s="32">
        <v>40576</v>
      </c>
      <c r="B148" s="37">
        <v>1</v>
      </c>
      <c r="C148" s="32">
        <v>40551</v>
      </c>
      <c r="D148" s="33" t="s">
        <v>1873</v>
      </c>
      <c r="E148" s="34">
        <v>9089</v>
      </c>
    </row>
    <row r="149" spans="1:5">
      <c r="A149" s="32">
        <v>40576</v>
      </c>
      <c r="B149" s="37">
        <v>1</v>
      </c>
      <c r="C149" s="32">
        <v>40543</v>
      </c>
      <c r="D149" s="33" t="s">
        <v>1994</v>
      </c>
      <c r="E149" s="34">
        <v>10980</v>
      </c>
    </row>
    <row r="150" spans="1:5">
      <c r="A150" s="32">
        <v>40580</v>
      </c>
      <c r="B150" s="37">
        <v>1547128273</v>
      </c>
      <c r="C150" s="32">
        <v>40550</v>
      </c>
      <c r="D150" s="33" t="s">
        <v>2713</v>
      </c>
      <c r="E150" s="34">
        <v>939.24</v>
      </c>
    </row>
    <row r="151" spans="1:5">
      <c r="A151" s="32">
        <v>40580</v>
      </c>
      <c r="B151" s="37">
        <v>1589002144</v>
      </c>
      <c r="C151" s="32">
        <v>40550</v>
      </c>
      <c r="D151" s="33" t="s">
        <v>2713</v>
      </c>
      <c r="E151" s="34">
        <v>611.65</v>
      </c>
    </row>
    <row r="152" spans="1:5">
      <c r="A152" s="32">
        <v>40582</v>
      </c>
      <c r="B152" s="37"/>
      <c r="C152" s="32"/>
      <c r="D152" s="33" t="s">
        <v>2378</v>
      </c>
      <c r="E152" s="34">
        <v>48.99</v>
      </c>
    </row>
    <row r="153" spans="1:5">
      <c r="A153" s="32">
        <v>40582</v>
      </c>
      <c r="B153" s="37">
        <v>1</v>
      </c>
      <c r="C153" s="32">
        <v>40577</v>
      </c>
      <c r="D153" s="33" t="s">
        <v>2379</v>
      </c>
      <c r="E153" s="34">
        <v>80</v>
      </c>
    </row>
    <row r="154" spans="1:5">
      <c r="A154" s="32">
        <v>40582</v>
      </c>
      <c r="B154" s="37">
        <v>1</v>
      </c>
      <c r="C154" s="32">
        <v>40577</v>
      </c>
      <c r="D154" s="33" t="s">
        <v>2504</v>
      </c>
      <c r="E154" s="34">
        <v>480</v>
      </c>
    </row>
    <row r="155" spans="1:5">
      <c r="A155" s="32">
        <v>40582</v>
      </c>
      <c r="B155" s="37">
        <v>1</v>
      </c>
      <c r="C155" s="32">
        <v>40577</v>
      </c>
      <c r="D155" s="33" t="s">
        <v>2510</v>
      </c>
      <c r="E155" s="34">
        <v>80</v>
      </c>
    </row>
    <row r="156" spans="1:5">
      <c r="A156" s="32">
        <v>40582</v>
      </c>
      <c r="B156" s="37">
        <v>1</v>
      </c>
      <c r="C156" s="32">
        <v>40577</v>
      </c>
      <c r="D156" s="33" t="s">
        <v>2390</v>
      </c>
      <c r="E156" s="34">
        <v>480</v>
      </c>
    </row>
    <row r="157" spans="1:5">
      <c r="A157" s="32">
        <v>40582</v>
      </c>
      <c r="B157" s="37">
        <v>34</v>
      </c>
      <c r="C157" s="32">
        <v>40555</v>
      </c>
      <c r="D157" s="33" t="s">
        <v>2645</v>
      </c>
      <c r="E157" s="34">
        <v>192.97</v>
      </c>
    </row>
    <row r="158" spans="1:5">
      <c r="A158" s="32">
        <v>40582</v>
      </c>
      <c r="B158" s="37">
        <v>1391</v>
      </c>
      <c r="C158" s="32">
        <v>40555</v>
      </c>
      <c r="D158" s="33" t="s">
        <v>3063</v>
      </c>
      <c r="E158" s="34">
        <v>347.3</v>
      </c>
    </row>
    <row r="159" spans="1:5">
      <c r="A159" s="32">
        <v>40582</v>
      </c>
      <c r="B159" s="37">
        <v>3477</v>
      </c>
      <c r="C159" s="32">
        <v>40544</v>
      </c>
      <c r="D159" s="33" t="s">
        <v>3212</v>
      </c>
      <c r="E159" s="34">
        <v>164.7</v>
      </c>
    </row>
    <row r="160" spans="1:5">
      <c r="A160" s="32">
        <v>40582</v>
      </c>
      <c r="B160" s="37">
        <v>28</v>
      </c>
      <c r="C160" s="32">
        <v>40550</v>
      </c>
      <c r="D160" s="33" t="s">
        <v>2648</v>
      </c>
      <c r="E160" s="34">
        <v>36.6</v>
      </c>
    </row>
    <row r="161" spans="1:5">
      <c r="A161" s="32">
        <v>40582</v>
      </c>
      <c r="B161" s="37">
        <v>53</v>
      </c>
      <c r="C161" s="32">
        <v>40563</v>
      </c>
      <c r="D161" s="33" t="s">
        <v>2648</v>
      </c>
      <c r="E161" s="34">
        <v>94.6</v>
      </c>
    </row>
    <row r="162" spans="1:5">
      <c r="A162" s="32">
        <v>40582</v>
      </c>
      <c r="B162" s="37">
        <v>1</v>
      </c>
      <c r="C162" s="32">
        <v>40549</v>
      </c>
      <c r="D162" s="33" t="s">
        <v>2922</v>
      </c>
      <c r="E162" s="34">
        <v>2196</v>
      </c>
    </row>
    <row r="163" spans="1:5">
      <c r="A163" s="32">
        <v>40582</v>
      </c>
      <c r="B163" s="37">
        <v>776</v>
      </c>
      <c r="C163" s="32">
        <v>40291</v>
      </c>
      <c r="D163" s="33" t="s">
        <v>3061</v>
      </c>
      <c r="E163" s="34">
        <v>30633</v>
      </c>
    </row>
    <row r="164" spans="1:5">
      <c r="A164" s="32">
        <v>40582</v>
      </c>
      <c r="B164" s="37">
        <v>802</v>
      </c>
      <c r="C164" s="32">
        <v>40297</v>
      </c>
      <c r="D164" s="33" t="s">
        <v>3061</v>
      </c>
      <c r="E164" s="34">
        <v>42</v>
      </c>
    </row>
    <row r="165" spans="1:5">
      <c r="A165" s="32">
        <v>40582</v>
      </c>
      <c r="B165" s="37">
        <v>1706</v>
      </c>
      <c r="C165" s="32">
        <v>40124</v>
      </c>
      <c r="D165" s="33" t="s">
        <v>3061</v>
      </c>
      <c r="E165" s="34">
        <v>100</v>
      </c>
    </row>
    <row r="166" spans="1:5">
      <c r="A166" s="32">
        <v>40582</v>
      </c>
      <c r="B166" s="37">
        <v>1743</v>
      </c>
      <c r="C166" s="32">
        <v>40129</v>
      </c>
      <c r="D166" s="33" t="s">
        <v>3061</v>
      </c>
      <c r="E166" s="34">
        <v>1400</v>
      </c>
    </row>
    <row r="167" spans="1:5">
      <c r="A167" s="32">
        <v>40582</v>
      </c>
      <c r="B167" s="37">
        <v>1742</v>
      </c>
      <c r="C167" s="32">
        <v>40494</v>
      </c>
      <c r="D167" s="33" t="s">
        <v>3061</v>
      </c>
      <c r="E167" s="34">
        <v>200</v>
      </c>
    </row>
    <row r="168" spans="1:5">
      <c r="A168" s="32">
        <v>40582</v>
      </c>
      <c r="B168" s="37">
        <v>2014069604</v>
      </c>
      <c r="C168" s="32">
        <v>40534</v>
      </c>
      <c r="D168" s="33" t="s">
        <v>3062</v>
      </c>
      <c r="E168" s="34">
        <v>20740</v>
      </c>
    </row>
    <row r="169" spans="1:5">
      <c r="A169" s="32">
        <v>40582</v>
      </c>
      <c r="B169" s="37">
        <v>1</v>
      </c>
      <c r="C169" s="32">
        <v>40565</v>
      </c>
      <c r="D169" s="33" t="s">
        <v>2416</v>
      </c>
      <c r="E169" s="34">
        <f>1638.47-106.26</f>
        <v>1532.21</v>
      </c>
    </row>
    <row r="170" spans="1:5">
      <c r="A170" s="32">
        <v>40582</v>
      </c>
      <c r="B170" s="37">
        <v>1</v>
      </c>
      <c r="C170" s="32">
        <v>40563</v>
      </c>
      <c r="D170" s="33" t="s">
        <v>2812</v>
      </c>
      <c r="E170" s="34">
        <v>2550</v>
      </c>
    </row>
    <row r="171" spans="1:5">
      <c r="A171" s="32">
        <v>40582</v>
      </c>
      <c r="B171" s="37">
        <v>3</v>
      </c>
      <c r="C171" s="32">
        <v>40529</v>
      </c>
      <c r="D171" s="33" t="s">
        <v>2603</v>
      </c>
      <c r="E171" s="34">
        <v>4640</v>
      </c>
    </row>
    <row r="172" spans="1:5">
      <c r="A172" s="32">
        <v>40582</v>
      </c>
      <c r="B172" s="37">
        <v>115</v>
      </c>
      <c r="C172" s="32">
        <v>40526</v>
      </c>
      <c r="D172" s="33" t="s">
        <v>2356</v>
      </c>
      <c r="E172" s="34">
        <v>1109.8399999999999</v>
      </c>
    </row>
    <row r="173" spans="1:5">
      <c r="A173" s="32">
        <v>40582</v>
      </c>
      <c r="B173" s="37">
        <v>3528</v>
      </c>
      <c r="C173" s="32">
        <v>40540</v>
      </c>
      <c r="D173" s="33" t="s">
        <v>2357</v>
      </c>
      <c r="E173" s="34">
        <v>305</v>
      </c>
    </row>
    <row r="174" spans="1:5">
      <c r="A174" s="32">
        <v>40582</v>
      </c>
      <c r="B174" s="37">
        <v>8657</v>
      </c>
      <c r="C174" s="32">
        <v>40533</v>
      </c>
      <c r="D174" s="33" t="s">
        <v>2878</v>
      </c>
      <c r="E174" s="34">
        <v>488</v>
      </c>
    </row>
    <row r="175" spans="1:5">
      <c r="A175" s="32">
        <v>40582</v>
      </c>
      <c r="B175" s="37">
        <v>8658</v>
      </c>
      <c r="C175" s="32">
        <v>40533</v>
      </c>
      <c r="D175" s="33" t="s">
        <v>2878</v>
      </c>
      <c r="E175" s="34">
        <v>274.5</v>
      </c>
    </row>
    <row r="176" spans="1:5">
      <c r="A176" s="32">
        <v>40582</v>
      </c>
      <c r="B176" s="37">
        <v>203088</v>
      </c>
      <c r="C176" s="32">
        <v>40481</v>
      </c>
      <c r="D176" s="33" t="s">
        <v>3017</v>
      </c>
      <c r="E176" s="34">
        <v>1764.97</v>
      </c>
    </row>
    <row r="177" spans="1:5">
      <c r="A177" s="32">
        <v>40582</v>
      </c>
      <c r="B177" s="37">
        <v>202522</v>
      </c>
      <c r="C177" s="32">
        <v>40420</v>
      </c>
      <c r="D177" s="33" t="s">
        <v>3017</v>
      </c>
      <c r="E177" s="34">
        <v>626.71</v>
      </c>
    </row>
    <row r="178" spans="1:5">
      <c r="A178" s="32">
        <v>40582</v>
      </c>
      <c r="B178" s="37">
        <v>202763</v>
      </c>
      <c r="C178" s="32">
        <v>40450</v>
      </c>
      <c r="D178" s="33" t="s">
        <v>3017</v>
      </c>
      <c r="E178" s="34">
        <v>2143.17</v>
      </c>
    </row>
    <row r="179" spans="1:5">
      <c r="A179" s="32">
        <v>40582</v>
      </c>
      <c r="B179" s="37">
        <v>3</v>
      </c>
      <c r="C179" s="32">
        <v>40565</v>
      </c>
      <c r="D179" s="33" t="s">
        <v>3018</v>
      </c>
      <c r="E179" s="34">
        <v>3825</v>
      </c>
    </row>
    <row r="180" spans="1:5">
      <c r="A180" s="32">
        <v>40582</v>
      </c>
      <c r="B180" s="37">
        <v>232</v>
      </c>
      <c r="C180" s="32">
        <v>40544</v>
      </c>
      <c r="D180" s="33" t="s">
        <v>2850</v>
      </c>
      <c r="E180" s="34">
        <v>1162.6600000000001</v>
      </c>
    </row>
    <row r="181" spans="1:5">
      <c r="A181" s="32">
        <v>40582</v>
      </c>
      <c r="B181" s="37">
        <v>11400250</v>
      </c>
      <c r="C181" s="32">
        <v>40241</v>
      </c>
      <c r="D181" s="33" t="s">
        <v>1601</v>
      </c>
      <c r="E181" s="34">
        <v>80</v>
      </c>
    </row>
    <row r="182" spans="1:5">
      <c r="A182" s="32">
        <v>40582</v>
      </c>
      <c r="B182" s="37">
        <v>15</v>
      </c>
      <c r="C182" s="32">
        <v>40557</v>
      </c>
      <c r="D182" s="33" t="s">
        <v>1740</v>
      </c>
      <c r="E182" s="34">
        <v>198</v>
      </c>
    </row>
    <row r="183" spans="1:5">
      <c r="A183" s="32">
        <v>40582</v>
      </c>
      <c r="B183" s="37" t="s">
        <v>2095</v>
      </c>
      <c r="C183" s="32">
        <v>40556</v>
      </c>
      <c r="D183" s="33" t="s">
        <v>2030</v>
      </c>
      <c r="E183" s="34">
        <v>150</v>
      </c>
    </row>
    <row r="184" spans="1:5">
      <c r="A184" s="32">
        <v>40610</v>
      </c>
      <c r="B184" s="37">
        <v>34</v>
      </c>
      <c r="C184" s="32">
        <v>40533</v>
      </c>
      <c r="D184" s="33" t="s">
        <v>1669</v>
      </c>
      <c r="E184" s="34">
        <v>1321.43</v>
      </c>
    </row>
    <row r="185" spans="1:5">
      <c r="A185" s="32">
        <v>40610</v>
      </c>
      <c r="B185" s="37">
        <v>1</v>
      </c>
      <c r="C185" s="32">
        <v>40604</v>
      </c>
      <c r="D185" s="33" t="s">
        <v>1806</v>
      </c>
      <c r="E185" s="34">
        <v>240</v>
      </c>
    </row>
    <row r="186" spans="1:5">
      <c r="A186" s="32">
        <v>40610</v>
      </c>
      <c r="B186" s="37">
        <v>1</v>
      </c>
      <c r="C186" s="32">
        <v>40604</v>
      </c>
      <c r="D186" s="33" t="s">
        <v>1807</v>
      </c>
      <c r="E186" s="34">
        <v>480</v>
      </c>
    </row>
    <row r="187" spans="1:5">
      <c r="A187" s="32">
        <v>40610</v>
      </c>
      <c r="B187" s="37">
        <v>1</v>
      </c>
      <c r="C187" s="32">
        <v>40600</v>
      </c>
      <c r="D187" s="33" t="s">
        <v>1930</v>
      </c>
      <c r="E187" s="34">
        <v>255</v>
      </c>
    </row>
    <row r="188" spans="1:5">
      <c r="A188" s="32">
        <v>40610</v>
      </c>
      <c r="B188" s="37">
        <v>3</v>
      </c>
      <c r="C188" s="32">
        <v>40572</v>
      </c>
      <c r="D188" s="33" t="s">
        <v>1968</v>
      </c>
      <c r="E188" s="34">
        <v>4037.1</v>
      </c>
    </row>
    <row r="189" spans="1:5">
      <c r="A189" s="32">
        <v>40610</v>
      </c>
      <c r="B189" s="37">
        <v>2</v>
      </c>
      <c r="C189" s="32">
        <v>40600</v>
      </c>
      <c r="D189" s="33" t="s">
        <v>1936</v>
      </c>
      <c r="E189" s="34">
        <v>80</v>
      </c>
    </row>
    <row r="190" spans="1:5">
      <c r="A190" s="32">
        <v>40610</v>
      </c>
      <c r="B190" s="37">
        <v>1</v>
      </c>
      <c r="C190" s="32">
        <v>40605</v>
      </c>
      <c r="D190" s="33" t="s">
        <v>1679</v>
      </c>
      <c r="E190" s="34">
        <v>320</v>
      </c>
    </row>
    <row r="191" spans="1:5">
      <c r="A191" s="32">
        <v>40610</v>
      </c>
      <c r="B191" s="37">
        <v>1</v>
      </c>
      <c r="C191" s="32">
        <v>40605</v>
      </c>
      <c r="D191" s="33" t="s">
        <v>1680</v>
      </c>
      <c r="E191" s="34">
        <v>400</v>
      </c>
    </row>
    <row r="192" spans="1:5">
      <c r="A192" s="32">
        <v>40610</v>
      </c>
      <c r="B192" s="37">
        <v>3</v>
      </c>
      <c r="C192" s="32">
        <v>40571</v>
      </c>
      <c r="D192" s="33" t="s">
        <v>1829</v>
      </c>
      <c r="E192" s="34">
        <v>5119.6099999999997</v>
      </c>
    </row>
    <row r="193" spans="1:5">
      <c r="A193" s="32">
        <v>40610</v>
      </c>
      <c r="B193" s="37">
        <v>203747</v>
      </c>
      <c r="C193" s="32">
        <v>40542</v>
      </c>
      <c r="D193" s="33" t="s">
        <v>2088</v>
      </c>
      <c r="E193" s="34">
        <v>1538.47</v>
      </c>
    </row>
    <row r="194" spans="1:5">
      <c r="A194" s="32">
        <v>40610</v>
      </c>
      <c r="B194" s="37">
        <v>203455</v>
      </c>
      <c r="C194" s="32">
        <v>40511</v>
      </c>
      <c r="D194" s="33" t="s">
        <v>2088</v>
      </c>
      <c r="E194" s="34">
        <v>18300</v>
      </c>
    </row>
    <row r="195" spans="1:5">
      <c r="A195" s="32">
        <v>40610</v>
      </c>
      <c r="B195" s="37">
        <v>3</v>
      </c>
      <c r="C195" s="32">
        <v>40562</v>
      </c>
      <c r="D195" s="33" t="s">
        <v>1888</v>
      </c>
      <c r="E195" s="34">
        <v>10827.5</v>
      </c>
    </row>
    <row r="196" spans="1:5">
      <c r="A196" s="32">
        <v>40610</v>
      </c>
      <c r="B196" s="37">
        <v>11</v>
      </c>
      <c r="C196" s="32">
        <v>40511</v>
      </c>
      <c r="D196" s="33" t="s">
        <v>2012</v>
      </c>
      <c r="E196" s="34">
        <v>10980</v>
      </c>
    </row>
    <row r="197" spans="1:5">
      <c r="A197" s="32">
        <v>40610</v>
      </c>
      <c r="B197" s="37">
        <v>2095</v>
      </c>
      <c r="C197" s="32">
        <v>40542</v>
      </c>
      <c r="D197" s="33" t="s">
        <v>1890</v>
      </c>
      <c r="E197" s="34">
        <v>95.16</v>
      </c>
    </row>
    <row r="198" spans="1:5">
      <c r="A198" s="32">
        <v>40610</v>
      </c>
      <c r="B198" s="37">
        <v>165</v>
      </c>
      <c r="C198" s="32">
        <v>40526</v>
      </c>
      <c r="D198" s="33" t="s">
        <v>2013</v>
      </c>
      <c r="E198" s="34">
        <v>3673.28</v>
      </c>
    </row>
    <row r="199" spans="1:5">
      <c r="A199" s="32">
        <v>40610</v>
      </c>
      <c r="B199" s="37" t="s">
        <v>1178</v>
      </c>
      <c r="C199" s="32">
        <v>40481</v>
      </c>
      <c r="D199" s="33" t="s">
        <v>1179</v>
      </c>
      <c r="E199" s="34">
        <v>873.51</v>
      </c>
    </row>
    <row r="200" spans="1:5">
      <c r="A200" s="32">
        <v>40610</v>
      </c>
      <c r="B200" s="37">
        <v>2014069495</v>
      </c>
      <c r="C200" s="32">
        <v>40534</v>
      </c>
      <c r="D200" s="33" t="s">
        <v>2008</v>
      </c>
      <c r="E200" s="34">
        <v>4129.33</v>
      </c>
    </row>
    <row r="201" spans="1:5">
      <c r="A201" s="32">
        <v>40610</v>
      </c>
      <c r="B201" s="37">
        <v>2014054904</v>
      </c>
      <c r="C201" s="32">
        <v>40478</v>
      </c>
      <c r="D201" s="33" t="s">
        <v>2008</v>
      </c>
      <c r="E201" s="34">
        <v>1970.3</v>
      </c>
    </row>
    <row r="202" spans="1:5">
      <c r="A202" s="32">
        <v>40610</v>
      </c>
      <c r="B202" s="37">
        <v>12414</v>
      </c>
      <c r="C202" s="32">
        <v>40512</v>
      </c>
      <c r="D202" s="33" t="s">
        <v>1600</v>
      </c>
      <c r="E202" s="34">
        <v>436.76</v>
      </c>
    </row>
    <row r="203" spans="1:5">
      <c r="A203" s="32">
        <v>40610</v>
      </c>
      <c r="B203" s="37">
        <v>12415</v>
      </c>
      <c r="C203" s="32">
        <v>40512</v>
      </c>
      <c r="D203" s="33" t="s">
        <v>1600</v>
      </c>
      <c r="E203" s="34">
        <v>497.76</v>
      </c>
    </row>
    <row r="204" spans="1:5">
      <c r="A204" s="32">
        <v>40610</v>
      </c>
      <c r="B204" s="37">
        <v>12416</v>
      </c>
      <c r="C204" s="32">
        <v>40512</v>
      </c>
      <c r="D204" s="33" t="s">
        <v>1600</v>
      </c>
      <c r="E204" s="34">
        <v>1656.76</v>
      </c>
    </row>
    <row r="205" spans="1:5">
      <c r="A205" s="32">
        <v>40610</v>
      </c>
      <c r="B205" s="37">
        <v>17</v>
      </c>
      <c r="C205" s="32">
        <v>40542</v>
      </c>
      <c r="D205" s="33" t="s">
        <v>1738</v>
      </c>
      <c r="E205" s="34">
        <v>10675</v>
      </c>
    </row>
    <row r="206" spans="1:5">
      <c r="A206" s="32">
        <v>40610</v>
      </c>
      <c r="B206" s="37">
        <v>16</v>
      </c>
      <c r="C206" s="32">
        <v>40542</v>
      </c>
      <c r="D206" s="33" t="s">
        <v>1738</v>
      </c>
      <c r="E206" s="34">
        <v>10675</v>
      </c>
    </row>
    <row r="207" spans="1:5">
      <c r="A207" s="32">
        <v>40610</v>
      </c>
      <c r="B207" s="37">
        <v>49897</v>
      </c>
      <c r="C207" s="32">
        <v>40542</v>
      </c>
      <c r="D207" s="33" t="s">
        <v>1739</v>
      </c>
      <c r="E207" s="34">
        <v>1439.6</v>
      </c>
    </row>
    <row r="208" spans="1:5">
      <c r="A208" s="32">
        <v>40610</v>
      </c>
      <c r="B208" s="37">
        <v>49898</v>
      </c>
      <c r="C208" s="32">
        <v>40542</v>
      </c>
      <c r="D208" s="33" t="s">
        <v>1739</v>
      </c>
      <c r="E208" s="34">
        <v>170.8</v>
      </c>
    </row>
    <row r="209" spans="1:5">
      <c r="A209" s="32">
        <v>40610</v>
      </c>
      <c r="B209" s="37">
        <v>59</v>
      </c>
      <c r="C209" s="32">
        <v>40573</v>
      </c>
      <c r="D209" s="33" t="s">
        <v>1874</v>
      </c>
      <c r="E209" s="34">
        <v>406.08</v>
      </c>
    </row>
    <row r="210" spans="1:5">
      <c r="A210" s="32">
        <v>40610</v>
      </c>
      <c r="B210" s="37">
        <v>23</v>
      </c>
      <c r="C210" s="32">
        <v>40569</v>
      </c>
      <c r="D210" s="33" t="s">
        <v>1874</v>
      </c>
      <c r="E210" s="34">
        <v>489.12</v>
      </c>
    </row>
    <row r="211" spans="1:5">
      <c r="A211" s="32">
        <v>40610</v>
      </c>
      <c r="B211" s="37" t="s">
        <v>1875</v>
      </c>
      <c r="C211" s="32">
        <v>40569</v>
      </c>
      <c r="D211" s="33" t="s">
        <v>1874</v>
      </c>
      <c r="E211" s="34">
        <v>14891.96</v>
      </c>
    </row>
    <row r="212" spans="1:5">
      <c r="A212" s="32">
        <v>40610</v>
      </c>
      <c r="B212" s="37" t="s">
        <v>1876</v>
      </c>
      <c r="C212" s="32">
        <v>40573</v>
      </c>
      <c r="D212" s="33" t="s">
        <v>1874</v>
      </c>
      <c r="E212" s="34">
        <v>13273.25</v>
      </c>
    </row>
    <row r="213" spans="1:5">
      <c r="A213" s="32">
        <v>40610</v>
      </c>
      <c r="B213" s="37">
        <v>25</v>
      </c>
      <c r="C213" s="32">
        <v>40569</v>
      </c>
      <c r="D213" s="33" t="s">
        <v>1874</v>
      </c>
      <c r="E213" s="34">
        <v>10.48</v>
      </c>
    </row>
    <row r="214" spans="1:5">
      <c r="A214" s="32">
        <v>40610</v>
      </c>
      <c r="B214" s="37">
        <v>100</v>
      </c>
      <c r="C214" s="32">
        <v>40582</v>
      </c>
      <c r="D214" s="33" t="s">
        <v>1874</v>
      </c>
      <c r="E214" s="34">
        <v>6</v>
      </c>
    </row>
    <row r="215" spans="1:5">
      <c r="A215" s="32">
        <v>40610</v>
      </c>
      <c r="B215" s="37">
        <v>5</v>
      </c>
      <c r="C215" s="32">
        <v>40569</v>
      </c>
      <c r="D215" s="33" t="s">
        <v>1874</v>
      </c>
      <c r="E215" s="34">
        <v>231.54</v>
      </c>
    </row>
    <row r="216" spans="1:5">
      <c r="A216" s="32">
        <v>40610</v>
      </c>
      <c r="B216" s="37">
        <v>27</v>
      </c>
      <c r="C216" s="32">
        <v>40569</v>
      </c>
      <c r="D216" s="33" t="s">
        <v>1874</v>
      </c>
      <c r="E216" s="34">
        <v>7.06</v>
      </c>
    </row>
    <row r="217" spans="1:5">
      <c r="A217" s="32">
        <v>40610</v>
      </c>
      <c r="B217" s="37">
        <v>24</v>
      </c>
      <c r="C217" s="32">
        <v>40569</v>
      </c>
      <c r="D217" s="33" t="s">
        <v>1874</v>
      </c>
      <c r="E217" s="34">
        <v>54.71</v>
      </c>
    </row>
    <row r="218" spans="1:5">
      <c r="A218" s="32">
        <v>40610</v>
      </c>
      <c r="B218" s="37">
        <v>28</v>
      </c>
      <c r="C218" s="32">
        <v>40569</v>
      </c>
      <c r="D218" s="33" t="s">
        <v>1874</v>
      </c>
      <c r="E218" s="34">
        <v>18.850000000000001</v>
      </c>
    </row>
    <row r="219" spans="1:5">
      <c r="A219" s="32">
        <v>40610</v>
      </c>
      <c r="B219" s="37">
        <v>26</v>
      </c>
      <c r="C219" s="32">
        <v>40569</v>
      </c>
      <c r="D219" s="33" t="s">
        <v>1874</v>
      </c>
      <c r="E219" s="34">
        <v>104.59</v>
      </c>
    </row>
    <row r="220" spans="1:5">
      <c r="A220" s="32">
        <v>40610</v>
      </c>
      <c r="B220" s="37">
        <v>103</v>
      </c>
      <c r="C220" s="32">
        <v>40582</v>
      </c>
      <c r="D220" s="33" t="s">
        <v>1874</v>
      </c>
      <c r="E220" s="34">
        <v>12.92</v>
      </c>
    </row>
    <row r="221" spans="1:5">
      <c r="A221" s="32">
        <v>40610</v>
      </c>
      <c r="B221" s="37">
        <v>101</v>
      </c>
      <c r="C221" s="32">
        <v>40582</v>
      </c>
      <c r="D221" s="33" t="s">
        <v>1874</v>
      </c>
      <c r="E221" s="34">
        <v>10.34</v>
      </c>
    </row>
    <row r="222" spans="1:5">
      <c r="A222" s="32">
        <v>40610</v>
      </c>
      <c r="B222" s="37" t="s">
        <v>1836</v>
      </c>
      <c r="C222" s="32">
        <v>40582</v>
      </c>
      <c r="D222" s="33" t="s">
        <v>1874</v>
      </c>
      <c r="E222" s="34">
        <v>346.48</v>
      </c>
    </row>
    <row r="223" spans="1:5">
      <c r="A223" s="32">
        <v>40610</v>
      </c>
      <c r="B223" s="37" t="s">
        <v>1837</v>
      </c>
      <c r="C223" s="32">
        <v>40582</v>
      </c>
      <c r="D223" s="33" t="s">
        <v>1874</v>
      </c>
      <c r="E223" s="34">
        <v>354.87</v>
      </c>
    </row>
    <row r="224" spans="1:5">
      <c r="A224" s="32">
        <v>40610</v>
      </c>
      <c r="B224" s="37" t="s">
        <v>1699</v>
      </c>
      <c r="C224" s="32">
        <v>40569</v>
      </c>
      <c r="D224" s="33" t="s">
        <v>1874</v>
      </c>
      <c r="E224" s="34">
        <v>2244</v>
      </c>
    </row>
    <row r="225" spans="1:5">
      <c r="A225" s="32">
        <v>40610</v>
      </c>
      <c r="B225" s="37" t="s">
        <v>1700</v>
      </c>
      <c r="C225" s="32">
        <v>40569</v>
      </c>
      <c r="D225" s="33" t="s">
        <v>1874</v>
      </c>
      <c r="E225" s="34">
        <v>2948.49</v>
      </c>
    </row>
    <row r="226" spans="1:5">
      <c r="A226" s="32">
        <v>40610</v>
      </c>
      <c r="B226" s="37" t="s">
        <v>1834</v>
      </c>
      <c r="C226" s="32">
        <v>40569</v>
      </c>
      <c r="D226" s="33" t="s">
        <v>1874</v>
      </c>
      <c r="E226" s="34">
        <v>564.42999999999995</v>
      </c>
    </row>
    <row r="227" spans="1:5">
      <c r="A227" s="32">
        <v>40610</v>
      </c>
      <c r="B227" s="37" t="s">
        <v>1838</v>
      </c>
      <c r="C227" s="32">
        <v>40569</v>
      </c>
      <c r="D227" s="33" t="s">
        <v>1874</v>
      </c>
      <c r="E227" s="34">
        <v>194.88</v>
      </c>
    </row>
    <row r="228" spans="1:5">
      <c r="A228" s="32">
        <v>40610</v>
      </c>
      <c r="B228" s="37" t="s">
        <v>1964</v>
      </c>
      <c r="C228" s="32">
        <v>40569</v>
      </c>
      <c r="D228" s="33" t="s">
        <v>1874</v>
      </c>
      <c r="E228" s="34">
        <v>288.86</v>
      </c>
    </row>
    <row r="229" spans="1:5">
      <c r="A229" s="32">
        <v>40610</v>
      </c>
      <c r="B229" s="37" t="s">
        <v>1844</v>
      </c>
      <c r="C229" s="32">
        <v>40582</v>
      </c>
      <c r="D229" s="33" t="s">
        <v>1874</v>
      </c>
      <c r="E229" s="34">
        <v>201.93</v>
      </c>
    </row>
    <row r="230" spans="1:5">
      <c r="A230" s="32">
        <v>40610</v>
      </c>
      <c r="B230" s="37">
        <v>3</v>
      </c>
      <c r="C230" s="32">
        <v>40590</v>
      </c>
      <c r="D230" s="33" t="s">
        <v>1810</v>
      </c>
      <c r="E230" s="34">
        <v>2440</v>
      </c>
    </row>
    <row r="231" spans="1:5">
      <c r="A231" s="32">
        <v>40610</v>
      </c>
      <c r="B231" s="37">
        <v>1</v>
      </c>
      <c r="C231" s="32">
        <v>40561</v>
      </c>
      <c r="D231" s="33" t="s">
        <v>1940</v>
      </c>
      <c r="E231" s="34">
        <v>146.4</v>
      </c>
    </row>
    <row r="232" spans="1:5">
      <c r="A232" s="32">
        <v>40610</v>
      </c>
      <c r="B232" s="37">
        <v>23</v>
      </c>
      <c r="C232" s="32">
        <v>40579</v>
      </c>
      <c r="D232" s="33" t="s">
        <v>1814</v>
      </c>
      <c r="E232" s="34">
        <v>2928</v>
      </c>
    </row>
    <row r="233" spans="1:5">
      <c r="A233" s="32">
        <v>40610</v>
      </c>
      <c r="B233" s="37">
        <v>2340</v>
      </c>
      <c r="C233" s="32">
        <v>40542</v>
      </c>
      <c r="D233" s="33" t="s">
        <v>1883</v>
      </c>
      <c r="E233" s="34">
        <v>111.15</v>
      </c>
    </row>
    <row r="234" spans="1:5">
      <c r="A234" s="32">
        <v>40610</v>
      </c>
      <c r="B234" s="37">
        <v>178</v>
      </c>
      <c r="C234" s="32">
        <v>40582</v>
      </c>
      <c r="D234" s="33" t="s">
        <v>1878</v>
      </c>
      <c r="E234" s="34">
        <v>192.97</v>
      </c>
    </row>
    <row r="235" spans="1:5">
      <c r="A235" s="32">
        <v>40610</v>
      </c>
      <c r="B235" s="37">
        <v>11971</v>
      </c>
      <c r="C235" s="32">
        <v>40451</v>
      </c>
      <c r="D235" s="33" t="s">
        <v>1879</v>
      </c>
      <c r="E235" s="34">
        <v>267.19</v>
      </c>
    </row>
    <row r="236" spans="1:5">
      <c r="A236" s="32">
        <v>40610</v>
      </c>
      <c r="B236" s="37">
        <v>14484</v>
      </c>
      <c r="C236" s="32">
        <v>40512</v>
      </c>
      <c r="D236" s="33" t="s">
        <v>1879</v>
      </c>
      <c r="E236" s="34">
        <v>267.18</v>
      </c>
    </row>
    <row r="237" spans="1:5">
      <c r="A237" s="32">
        <v>40610</v>
      </c>
      <c r="B237" s="37">
        <v>13764</v>
      </c>
      <c r="C237" s="32">
        <v>40177</v>
      </c>
      <c r="D237" s="33" t="s">
        <v>1879</v>
      </c>
      <c r="E237" s="34">
        <v>154.6</v>
      </c>
    </row>
    <row r="238" spans="1:5">
      <c r="A238" s="32">
        <v>40610</v>
      </c>
      <c r="B238" s="37">
        <v>2015021126</v>
      </c>
      <c r="C238" s="32">
        <v>40235</v>
      </c>
      <c r="D238" s="33" t="s">
        <v>1658</v>
      </c>
      <c r="E238" s="34">
        <v>1000</v>
      </c>
    </row>
    <row r="239" spans="1:5">
      <c r="A239" s="32">
        <v>40610</v>
      </c>
      <c r="B239" s="37">
        <v>2202300003</v>
      </c>
      <c r="C239" s="32">
        <v>40563</v>
      </c>
      <c r="D239" s="33" t="s">
        <v>1659</v>
      </c>
      <c r="E239" s="34">
        <v>800</v>
      </c>
    </row>
    <row r="240" spans="1:5">
      <c r="A240" s="32">
        <v>40610</v>
      </c>
      <c r="B240" s="37">
        <v>50700002</v>
      </c>
      <c r="C240" s="32">
        <v>40568</v>
      </c>
      <c r="D240" s="33" t="s">
        <v>1372</v>
      </c>
      <c r="E240" s="34">
        <v>500</v>
      </c>
    </row>
    <row r="241" spans="1:5">
      <c r="A241" s="32">
        <v>40610</v>
      </c>
      <c r="B241" s="37">
        <v>33</v>
      </c>
      <c r="C241" s="32">
        <v>40534</v>
      </c>
      <c r="D241" s="33" t="s">
        <v>1524</v>
      </c>
      <c r="E241" s="34">
        <v>1240</v>
      </c>
    </row>
    <row r="242" spans="1:5">
      <c r="A242" s="32">
        <v>40610</v>
      </c>
      <c r="B242" s="37">
        <v>1</v>
      </c>
      <c r="C242" s="32">
        <v>40552</v>
      </c>
      <c r="D242" s="33" t="s">
        <v>2014</v>
      </c>
      <c r="E242" s="34">
        <v>35.6</v>
      </c>
    </row>
    <row r="243" spans="1:5">
      <c r="A243" s="32">
        <v>40610</v>
      </c>
      <c r="B243" s="37">
        <v>2</v>
      </c>
      <c r="C243" s="44">
        <v>40552</v>
      </c>
      <c r="D243" s="45" t="s">
        <v>2015</v>
      </c>
      <c r="E243" s="34">
        <v>8</v>
      </c>
    </row>
    <row r="244" spans="1:5">
      <c r="A244" s="32">
        <v>40610</v>
      </c>
      <c r="B244" s="37" t="s">
        <v>1757</v>
      </c>
      <c r="C244" s="32">
        <v>40589</v>
      </c>
      <c r="D244" s="33" t="s">
        <v>1615</v>
      </c>
      <c r="E244" s="34">
        <v>14091</v>
      </c>
    </row>
    <row r="245" spans="1:5">
      <c r="A245" s="32">
        <v>40610</v>
      </c>
      <c r="B245" s="37">
        <v>20</v>
      </c>
      <c r="C245" s="32">
        <v>40585</v>
      </c>
      <c r="D245" s="33" t="s">
        <v>1480</v>
      </c>
      <c r="E245" s="34">
        <v>21350</v>
      </c>
    </row>
    <row r="246" spans="1:5">
      <c r="A246" s="32">
        <v>40610</v>
      </c>
      <c r="B246" s="37">
        <v>1</v>
      </c>
      <c r="C246" s="32">
        <v>40570</v>
      </c>
      <c r="D246" s="33" t="s">
        <v>1485</v>
      </c>
      <c r="E246" s="34">
        <v>6400</v>
      </c>
    </row>
    <row r="247" spans="1:5">
      <c r="A247" s="32">
        <v>40610</v>
      </c>
      <c r="B247" s="37" t="s">
        <v>1951</v>
      </c>
      <c r="C247" s="32">
        <v>40578</v>
      </c>
      <c r="D247" s="33" t="s">
        <v>2076</v>
      </c>
      <c r="E247" s="34">
        <v>2440</v>
      </c>
    </row>
    <row r="248" spans="1:5">
      <c r="A248" s="32">
        <v>40610</v>
      </c>
      <c r="B248" s="37">
        <v>20</v>
      </c>
      <c r="C248" s="32">
        <v>40558</v>
      </c>
      <c r="D248" s="33" t="s">
        <v>1687</v>
      </c>
      <c r="E248" s="34">
        <v>316</v>
      </c>
    </row>
    <row r="249" spans="1:5">
      <c r="A249" s="32">
        <v>40610</v>
      </c>
      <c r="B249" s="37">
        <v>66</v>
      </c>
      <c r="C249" s="32">
        <v>40571</v>
      </c>
      <c r="D249" s="33" t="s">
        <v>1688</v>
      </c>
      <c r="E249" s="34">
        <v>70</v>
      </c>
    </row>
    <row r="250" spans="1:5">
      <c r="A250" s="32">
        <v>40610</v>
      </c>
      <c r="B250" s="37">
        <v>10</v>
      </c>
      <c r="C250" s="32">
        <v>40523</v>
      </c>
      <c r="D250" s="33" t="s">
        <v>1408</v>
      </c>
      <c r="E250" s="34">
        <v>2800</v>
      </c>
    </row>
    <row r="251" spans="1:5">
      <c r="A251" s="32">
        <v>40610</v>
      </c>
      <c r="B251" s="37">
        <v>81</v>
      </c>
      <c r="C251" s="32">
        <v>40572</v>
      </c>
      <c r="D251" s="33" t="s">
        <v>1686</v>
      </c>
      <c r="E251" s="34">
        <v>4514</v>
      </c>
    </row>
    <row r="252" spans="1:5">
      <c r="A252" s="32">
        <v>40610</v>
      </c>
      <c r="B252" s="37">
        <v>12</v>
      </c>
      <c r="C252" s="32">
        <v>40541</v>
      </c>
      <c r="D252" s="33" t="s">
        <v>1406</v>
      </c>
      <c r="E252" s="34">
        <v>30000</v>
      </c>
    </row>
    <row r="253" spans="1:5">
      <c r="A253" s="32">
        <v>40610</v>
      </c>
      <c r="B253" s="37">
        <v>3</v>
      </c>
      <c r="C253" s="32">
        <v>40522</v>
      </c>
      <c r="D253" s="33" t="s">
        <v>1251</v>
      </c>
      <c r="E253" s="34">
        <v>4800</v>
      </c>
    </row>
    <row r="254" spans="1:5">
      <c r="A254" s="32">
        <v>40610</v>
      </c>
      <c r="B254" s="37">
        <v>72</v>
      </c>
      <c r="C254" s="32">
        <v>40534</v>
      </c>
      <c r="D254" s="33" t="s">
        <v>1409</v>
      </c>
      <c r="E254" s="34">
        <v>7999.29</v>
      </c>
    </row>
    <row r="255" spans="1:5">
      <c r="A255" s="32">
        <v>40610</v>
      </c>
      <c r="B255" s="37">
        <v>39</v>
      </c>
      <c r="C255" s="32">
        <v>40572</v>
      </c>
      <c r="D255" s="33" t="s">
        <v>1555</v>
      </c>
      <c r="E255" s="34">
        <v>697.84</v>
      </c>
    </row>
    <row r="256" spans="1:5">
      <c r="A256" s="32">
        <v>40610</v>
      </c>
      <c r="B256" s="37">
        <v>14</v>
      </c>
      <c r="C256" s="32">
        <v>40570</v>
      </c>
      <c r="D256" s="33" t="s">
        <v>1555</v>
      </c>
      <c r="E256" s="34">
        <v>242.78</v>
      </c>
    </row>
    <row r="257" spans="1:5">
      <c r="A257" s="32">
        <v>40610</v>
      </c>
      <c r="B257" s="37">
        <v>15</v>
      </c>
      <c r="C257" s="32">
        <v>40570</v>
      </c>
      <c r="D257" s="33" t="s">
        <v>1555</v>
      </c>
      <c r="E257" s="34">
        <v>366</v>
      </c>
    </row>
    <row r="258" spans="1:5">
      <c r="A258" s="32">
        <v>40610</v>
      </c>
      <c r="B258" s="37">
        <v>90</v>
      </c>
      <c r="C258" s="32">
        <v>40583</v>
      </c>
      <c r="D258" s="33" t="s">
        <v>1690</v>
      </c>
      <c r="E258" s="34">
        <v>280</v>
      </c>
    </row>
    <row r="259" spans="1:5">
      <c r="A259" s="32">
        <v>40610</v>
      </c>
      <c r="B259" s="37">
        <v>12</v>
      </c>
      <c r="C259" s="32">
        <v>40576</v>
      </c>
      <c r="D259" s="33" t="s">
        <v>1410</v>
      </c>
      <c r="E259" s="34">
        <v>256.2</v>
      </c>
    </row>
    <row r="260" spans="1:5">
      <c r="A260" s="32">
        <v>40610</v>
      </c>
      <c r="B260" s="37">
        <v>2</v>
      </c>
      <c r="C260" s="32">
        <v>40583</v>
      </c>
      <c r="D260" s="33" t="s">
        <v>1603</v>
      </c>
      <c r="E260" s="34">
        <v>29999.8</v>
      </c>
    </row>
    <row r="261" spans="1:5">
      <c r="A261" s="32">
        <v>40610</v>
      </c>
      <c r="B261" s="37">
        <v>563</v>
      </c>
      <c r="C261" s="32">
        <v>40562</v>
      </c>
      <c r="D261" s="33" t="s">
        <v>1779</v>
      </c>
      <c r="E261" s="34">
        <v>488</v>
      </c>
    </row>
    <row r="262" spans="1:5">
      <c r="A262" s="32">
        <v>40610</v>
      </c>
      <c r="B262" s="37">
        <v>667</v>
      </c>
      <c r="C262" s="32">
        <v>40564</v>
      </c>
      <c r="D262" s="33" t="s">
        <v>1779</v>
      </c>
      <c r="E262" s="34">
        <v>274.5</v>
      </c>
    </row>
    <row r="263" spans="1:5">
      <c r="A263" s="32">
        <v>40610</v>
      </c>
      <c r="B263" s="37">
        <v>7</v>
      </c>
      <c r="C263" s="32">
        <v>40572</v>
      </c>
      <c r="D263" s="33" t="s">
        <v>1744</v>
      </c>
      <c r="E263" s="34">
        <v>1201.7</v>
      </c>
    </row>
    <row r="264" spans="1:5">
      <c r="A264" s="32">
        <v>40610</v>
      </c>
      <c r="B264" s="37">
        <v>4562892</v>
      </c>
      <c r="C264" s="32">
        <v>40587</v>
      </c>
      <c r="D264" s="33" t="s">
        <v>1631</v>
      </c>
      <c r="E264" s="34">
        <v>90.74</v>
      </c>
    </row>
    <row r="265" spans="1:5">
      <c r="A265" s="32">
        <v>40610</v>
      </c>
      <c r="B265" s="37">
        <v>455407902</v>
      </c>
      <c r="C265" s="32">
        <v>40584</v>
      </c>
      <c r="D265" s="33" t="s">
        <v>1631</v>
      </c>
      <c r="E265" s="34">
        <v>1128.44</v>
      </c>
    </row>
    <row r="266" spans="1:5">
      <c r="A266" s="32">
        <v>40610</v>
      </c>
      <c r="B266" s="37">
        <v>223</v>
      </c>
      <c r="C266" s="32">
        <v>40284</v>
      </c>
      <c r="D266" s="33" t="s">
        <v>2142</v>
      </c>
      <c r="E266" s="34">
        <v>100</v>
      </c>
    </row>
    <row r="267" spans="1:5">
      <c r="A267" s="32">
        <v>40610</v>
      </c>
      <c r="B267" s="37">
        <v>23</v>
      </c>
      <c r="C267" s="32">
        <v>40584</v>
      </c>
      <c r="D267" s="33" t="s">
        <v>1911</v>
      </c>
      <c r="E267" s="34">
        <v>6097.56</v>
      </c>
    </row>
    <row r="268" spans="1:5">
      <c r="A268" s="32">
        <v>40610</v>
      </c>
      <c r="B268" s="37" t="s">
        <v>1783</v>
      </c>
      <c r="C268" s="32">
        <v>40576</v>
      </c>
      <c r="D268" s="33" t="s">
        <v>1782</v>
      </c>
      <c r="E268" s="34">
        <v>641.11</v>
      </c>
    </row>
    <row r="269" spans="1:5">
      <c r="A269" s="32">
        <v>40610</v>
      </c>
      <c r="B269" s="37">
        <v>8041</v>
      </c>
      <c r="C269" s="32">
        <v>40586</v>
      </c>
      <c r="D269" s="33" t="s">
        <v>1645</v>
      </c>
      <c r="E269" s="34">
        <v>905.4</v>
      </c>
    </row>
    <row r="270" spans="1:5">
      <c r="A270" s="32">
        <v>40610</v>
      </c>
      <c r="B270" s="37">
        <v>1</v>
      </c>
      <c r="C270" s="32">
        <v>40555</v>
      </c>
      <c r="D270" s="33" t="s">
        <v>1788</v>
      </c>
      <c r="E270" s="34">
        <v>10370</v>
      </c>
    </row>
    <row r="271" spans="1:5">
      <c r="A271" s="32">
        <v>40610</v>
      </c>
      <c r="B271" s="37">
        <v>11</v>
      </c>
      <c r="C271" s="32">
        <v>40542</v>
      </c>
      <c r="D271" s="33" t="s">
        <v>1646</v>
      </c>
      <c r="E271" s="34">
        <v>10370</v>
      </c>
    </row>
    <row r="272" spans="1:5">
      <c r="A272" s="32">
        <v>40610</v>
      </c>
      <c r="B272" s="37">
        <v>1</v>
      </c>
      <c r="C272" s="32">
        <v>40610</v>
      </c>
      <c r="D272" s="33" t="s">
        <v>1663</v>
      </c>
      <c r="E272" s="34">
        <v>360</v>
      </c>
    </row>
    <row r="273" spans="1:5">
      <c r="A273" s="32">
        <v>40610</v>
      </c>
      <c r="B273" s="37">
        <v>1</v>
      </c>
      <c r="C273" s="32">
        <v>40605</v>
      </c>
      <c r="D273" s="33" t="s">
        <v>1845</v>
      </c>
      <c r="E273" s="34">
        <v>125</v>
      </c>
    </row>
    <row r="274" spans="1:5">
      <c r="A274" s="32">
        <v>40610</v>
      </c>
      <c r="B274" s="37"/>
      <c r="C274" s="32"/>
      <c r="D274" s="33" t="s">
        <v>1960</v>
      </c>
      <c r="E274" s="34">
        <v>230.58</v>
      </c>
    </row>
    <row r="275" spans="1:5">
      <c r="A275" s="32">
        <v>40610</v>
      </c>
      <c r="B275" s="37"/>
      <c r="C275" s="32"/>
      <c r="D275" s="33" t="s">
        <v>2114</v>
      </c>
      <c r="E275" s="34">
        <v>500</v>
      </c>
    </row>
    <row r="276" spans="1:5">
      <c r="A276" s="32">
        <v>40610</v>
      </c>
      <c r="B276" s="37">
        <v>13</v>
      </c>
      <c r="C276" s="32">
        <v>40610</v>
      </c>
      <c r="D276" s="33" t="s">
        <v>1995</v>
      </c>
      <c r="E276" s="34">
        <v>10688</v>
      </c>
    </row>
    <row r="277" spans="1:5">
      <c r="A277" s="32">
        <v>40610</v>
      </c>
      <c r="B277" s="37">
        <v>1</v>
      </c>
      <c r="C277" s="32">
        <v>40575</v>
      </c>
      <c r="D277" s="33" t="s">
        <v>2222</v>
      </c>
      <c r="E277" s="34">
        <v>453.06</v>
      </c>
    </row>
    <row r="278" spans="1:5">
      <c r="A278" s="32">
        <v>40610</v>
      </c>
      <c r="B278" s="37">
        <v>17763</v>
      </c>
      <c r="C278" s="32">
        <v>40603</v>
      </c>
      <c r="D278" s="33" t="s">
        <v>1882</v>
      </c>
      <c r="E278" s="34">
        <v>633.33000000000004</v>
      </c>
    </row>
    <row r="279" spans="1:5">
      <c r="A279" s="32">
        <v>40611</v>
      </c>
      <c r="B279" s="37"/>
      <c r="C279" s="32"/>
      <c r="D279" s="33" t="s">
        <v>2077</v>
      </c>
      <c r="E279" s="34">
        <v>1191.08</v>
      </c>
    </row>
    <row r="280" spans="1:5">
      <c r="A280" s="32">
        <v>40617</v>
      </c>
      <c r="B280" s="37"/>
      <c r="C280" s="32"/>
      <c r="D280" s="33" t="s">
        <v>2371</v>
      </c>
      <c r="E280" s="34">
        <v>29177</v>
      </c>
    </row>
    <row r="281" spans="1:5">
      <c r="A281" s="32">
        <v>40621</v>
      </c>
      <c r="B281" s="37">
        <v>143</v>
      </c>
      <c r="C281" s="32">
        <v>40596</v>
      </c>
      <c r="D281" s="33" t="s">
        <v>2474</v>
      </c>
      <c r="E281" s="34">
        <v>9.15</v>
      </c>
    </row>
    <row r="282" spans="1:5">
      <c r="A282" s="32">
        <v>40621</v>
      </c>
      <c r="B282" s="37" t="s">
        <v>2476</v>
      </c>
      <c r="C282" s="32">
        <v>40582</v>
      </c>
      <c r="D282" s="33" t="s">
        <v>2474</v>
      </c>
      <c r="E282" s="34">
        <v>16390.86</v>
      </c>
    </row>
    <row r="283" spans="1:5">
      <c r="A283" s="32">
        <v>40621</v>
      </c>
      <c r="B283" s="37" t="s">
        <v>2739</v>
      </c>
      <c r="C283" s="32">
        <v>40591</v>
      </c>
      <c r="D283" s="33" t="s">
        <v>2474</v>
      </c>
      <c r="E283" s="34">
        <v>101.94</v>
      </c>
    </row>
    <row r="284" spans="1:5">
      <c r="A284" s="32">
        <v>40621</v>
      </c>
      <c r="B284" s="37" t="s">
        <v>2597</v>
      </c>
      <c r="C284" s="32">
        <v>40596</v>
      </c>
      <c r="D284" s="33" t="s">
        <v>2474</v>
      </c>
      <c r="E284" s="34">
        <v>251.99</v>
      </c>
    </row>
    <row r="285" spans="1:5">
      <c r="A285" s="32">
        <v>40621</v>
      </c>
      <c r="B285" s="37" t="s">
        <v>2598</v>
      </c>
      <c r="C285" s="32">
        <v>40582</v>
      </c>
      <c r="D285" s="33" t="s">
        <v>2474</v>
      </c>
      <c r="E285" s="34">
        <v>53.5</v>
      </c>
    </row>
    <row r="286" spans="1:5">
      <c r="A286" s="32">
        <v>40621</v>
      </c>
      <c r="B286" s="37">
        <v>38</v>
      </c>
      <c r="C286" s="32">
        <v>40596</v>
      </c>
      <c r="D286" s="33" t="s">
        <v>2474</v>
      </c>
      <c r="E286" s="34">
        <v>76.25</v>
      </c>
    </row>
    <row r="287" spans="1:5">
      <c r="A287" s="32">
        <v>40621</v>
      </c>
      <c r="B287" s="37">
        <v>41</v>
      </c>
      <c r="C287" s="32">
        <v>40596</v>
      </c>
      <c r="D287" s="33" t="s">
        <v>2474</v>
      </c>
      <c r="E287" s="34">
        <v>76.5</v>
      </c>
    </row>
    <row r="288" spans="1:5">
      <c r="A288" s="32">
        <v>40621</v>
      </c>
      <c r="B288" s="37">
        <v>8</v>
      </c>
      <c r="C288" s="32">
        <v>40569</v>
      </c>
      <c r="D288" s="33" t="s">
        <v>2474</v>
      </c>
      <c r="E288" s="34">
        <v>1462.68</v>
      </c>
    </row>
    <row r="289" spans="1:5">
      <c r="A289" s="32">
        <v>40621</v>
      </c>
      <c r="B289" s="37">
        <v>7</v>
      </c>
      <c r="C289" s="32">
        <v>40569</v>
      </c>
      <c r="D289" s="33" t="s">
        <v>2474</v>
      </c>
      <c r="E289" s="34">
        <v>90.76</v>
      </c>
    </row>
    <row r="290" spans="1:5">
      <c r="A290" s="32">
        <v>40621</v>
      </c>
      <c r="B290" s="37">
        <v>104</v>
      </c>
      <c r="C290" s="32">
        <v>40582</v>
      </c>
      <c r="D290" s="33" t="s">
        <v>2474</v>
      </c>
      <c r="E290" s="34">
        <v>1.95</v>
      </c>
    </row>
    <row r="291" spans="1:5">
      <c r="A291" s="32">
        <v>40621</v>
      </c>
      <c r="B291" s="37">
        <v>97</v>
      </c>
      <c r="C291" s="32">
        <v>40582</v>
      </c>
      <c r="D291" s="33" t="s">
        <v>2474</v>
      </c>
      <c r="E291" s="34">
        <v>503.7</v>
      </c>
    </row>
    <row r="292" spans="1:5">
      <c r="A292" s="32">
        <v>40621</v>
      </c>
      <c r="B292" s="37">
        <v>135</v>
      </c>
      <c r="C292" s="32">
        <v>40591</v>
      </c>
      <c r="D292" s="33" t="s">
        <v>2474</v>
      </c>
      <c r="E292" s="34">
        <v>3.66</v>
      </c>
    </row>
    <row r="293" spans="1:5">
      <c r="A293" s="32">
        <v>40621</v>
      </c>
      <c r="B293" s="37">
        <v>102</v>
      </c>
      <c r="C293" s="32">
        <v>40582</v>
      </c>
      <c r="D293" s="33" t="s">
        <v>2474</v>
      </c>
      <c r="E293" s="34">
        <v>3.61</v>
      </c>
    </row>
    <row r="294" spans="1:5">
      <c r="A294" s="32">
        <v>40621</v>
      </c>
      <c r="B294" s="37">
        <v>37</v>
      </c>
      <c r="C294" s="32">
        <v>40596</v>
      </c>
      <c r="D294" s="33" t="s">
        <v>2474</v>
      </c>
      <c r="E294" s="34">
        <v>179.52</v>
      </c>
    </row>
    <row r="295" spans="1:5">
      <c r="A295" s="32">
        <v>40621</v>
      </c>
      <c r="B295" s="37">
        <v>34</v>
      </c>
      <c r="C295" s="32">
        <v>40596</v>
      </c>
      <c r="D295" s="33" t="s">
        <v>2474</v>
      </c>
      <c r="E295" s="34">
        <v>107.1</v>
      </c>
    </row>
    <row r="296" spans="1:5">
      <c r="A296" s="32">
        <v>40621</v>
      </c>
      <c r="B296" s="37">
        <v>36</v>
      </c>
      <c r="C296" s="32">
        <v>40596</v>
      </c>
      <c r="D296" s="33" t="s">
        <v>2474</v>
      </c>
      <c r="E296" s="34">
        <v>244.8</v>
      </c>
    </row>
    <row r="297" spans="1:5">
      <c r="A297" s="32">
        <v>40621</v>
      </c>
      <c r="B297" s="37">
        <v>63</v>
      </c>
      <c r="C297" s="32">
        <v>40234</v>
      </c>
      <c r="D297" s="33" t="s">
        <v>2477</v>
      </c>
      <c r="E297" s="34">
        <v>592.91999999999996</v>
      </c>
    </row>
    <row r="298" spans="1:5">
      <c r="A298" s="32">
        <v>40621</v>
      </c>
      <c r="B298" s="37">
        <v>62</v>
      </c>
      <c r="C298" s="32">
        <v>40597</v>
      </c>
      <c r="D298" s="33" t="s">
        <v>2477</v>
      </c>
      <c r="E298" s="34">
        <v>353.8</v>
      </c>
    </row>
    <row r="299" spans="1:5">
      <c r="A299" s="32">
        <v>40621</v>
      </c>
      <c r="B299" s="37">
        <v>3</v>
      </c>
      <c r="C299" s="32">
        <v>40592</v>
      </c>
      <c r="D299" s="33" t="s">
        <v>2466</v>
      </c>
      <c r="E299" s="34">
        <v>5825</v>
      </c>
    </row>
    <row r="300" spans="1:5">
      <c r="A300" s="32">
        <v>40621</v>
      </c>
      <c r="B300" s="37">
        <v>57</v>
      </c>
      <c r="C300" s="32">
        <v>40522</v>
      </c>
      <c r="D300" s="33" t="s">
        <v>2467</v>
      </c>
      <c r="E300" s="34">
        <v>660</v>
      </c>
    </row>
    <row r="301" spans="1:5">
      <c r="A301" s="32">
        <v>40621</v>
      </c>
      <c r="B301" s="37">
        <v>56</v>
      </c>
      <c r="C301" s="32">
        <v>40522</v>
      </c>
      <c r="D301" s="33" t="s">
        <v>2467</v>
      </c>
      <c r="E301" s="34">
        <v>660</v>
      </c>
    </row>
    <row r="302" spans="1:5">
      <c r="A302" s="32">
        <v>40621</v>
      </c>
      <c r="B302" s="37">
        <v>41</v>
      </c>
      <c r="C302" s="32">
        <v>40474</v>
      </c>
      <c r="D302" s="33" t="s">
        <v>2467</v>
      </c>
      <c r="E302" s="34">
        <v>60</v>
      </c>
    </row>
    <row r="303" spans="1:5">
      <c r="A303" s="32">
        <v>40621</v>
      </c>
      <c r="B303" s="37">
        <v>49</v>
      </c>
      <c r="C303" s="32">
        <v>40499</v>
      </c>
      <c r="D303" s="33" t="s">
        <v>2467</v>
      </c>
      <c r="E303" s="34">
        <v>330</v>
      </c>
    </row>
    <row r="304" spans="1:5">
      <c r="A304" s="32">
        <v>40621</v>
      </c>
      <c r="B304" s="37">
        <v>61</v>
      </c>
      <c r="C304" s="32">
        <v>40533</v>
      </c>
      <c r="D304" s="33" t="s">
        <v>2467</v>
      </c>
      <c r="E304" s="34">
        <v>225</v>
      </c>
    </row>
    <row r="305" spans="1:5">
      <c r="A305" s="32">
        <v>40621</v>
      </c>
      <c r="B305" s="37">
        <v>6</v>
      </c>
      <c r="C305" s="32">
        <v>40597</v>
      </c>
      <c r="D305" s="33" t="s">
        <v>2468</v>
      </c>
      <c r="E305" s="34">
        <v>29999.8</v>
      </c>
    </row>
    <row r="306" spans="1:5">
      <c r="A306" s="32">
        <v>40621</v>
      </c>
      <c r="B306" s="37">
        <v>1</v>
      </c>
      <c r="C306" s="32">
        <v>40555</v>
      </c>
      <c r="D306" s="33" t="s">
        <v>2740</v>
      </c>
      <c r="E306" s="34">
        <v>7976</v>
      </c>
    </row>
    <row r="307" spans="1:5">
      <c r="A307" s="32">
        <v>40624</v>
      </c>
      <c r="B307" s="37"/>
      <c r="C307" s="32"/>
      <c r="D307" s="33" t="s">
        <v>2863</v>
      </c>
      <c r="E307" s="34">
        <v>800</v>
      </c>
    </row>
    <row r="308" spans="1:5">
      <c r="A308" s="32">
        <v>40624</v>
      </c>
      <c r="B308" s="37">
        <v>1</v>
      </c>
      <c r="C308" s="32">
        <v>40558</v>
      </c>
      <c r="D308" s="33" t="s">
        <v>2464</v>
      </c>
      <c r="E308" s="34">
        <v>7880</v>
      </c>
    </row>
    <row r="309" spans="1:5">
      <c r="A309" s="32">
        <v>40624</v>
      </c>
      <c r="B309" s="37">
        <v>234</v>
      </c>
      <c r="C309" s="32">
        <v>40621</v>
      </c>
      <c r="D309" s="33" t="s">
        <v>2465</v>
      </c>
      <c r="E309" s="34">
        <v>21777</v>
      </c>
    </row>
    <row r="310" spans="1:5">
      <c r="A310" s="32">
        <v>40626</v>
      </c>
      <c r="B310" s="37">
        <v>25</v>
      </c>
      <c r="C310" s="32">
        <v>40499</v>
      </c>
      <c r="D310" s="33" t="s">
        <v>1697</v>
      </c>
      <c r="E310" s="34">
        <v>16275</v>
      </c>
    </row>
    <row r="311" spans="1:5">
      <c r="A311" s="32">
        <v>40626</v>
      </c>
      <c r="B311" s="37"/>
      <c r="C311" s="32"/>
      <c r="D311" s="33" t="s">
        <v>2863</v>
      </c>
      <c r="E311" s="34">
        <v>1000</v>
      </c>
    </row>
    <row r="312" spans="1:5">
      <c r="A312" s="32">
        <v>40626</v>
      </c>
      <c r="B312" s="37" t="s">
        <v>1698</v>
      </c>
      <c r="C312" s="32">
        <v>40621</v>
      </c>
      <c r="D312" s="33" t="s">
        <v>1692</v>
      </c>
      <c r="E312" s="34">
        <v>600</v>
      </c>
    </row>
    <row r="313" spans="1:5">
      <c r="A313" s="32">
        <v>40633</v>
      </c>
      <c r="B313" s="37"/>
      <c r="C313" s="32"/>
      <c r="D313" s="33" t="s">
        <v>2824</v>
      </c>
      <c r="E313" s="34">
        <v>260</v>
      </c>
    </row>
    <row r="314" spans="1:5">
      <c r="A314" s="32">
        <v>40633</v>
      </c>
      <c r="B314" s="37">
        <v>405</v>
      </c>
      <c r="C314" s="32">
        <v>40577</v>
      </c>
      <c r="D314" s="33" t="s">
        <v>2960</v>
      </c>
      <c r="E314" s="34">
        <v>614.88</v>
      </c>
    </row>
    <row r="315" spans="1:5">
      <c r="A315" s="32">
        <v>40633</v>
      </c>
      <c r="B315" s="37">
        <v>2330</v>
      </c>
      <c r="C315" s="32">
        <v>40542</v>
      </c>
      <c r="D315" s="33" t="s">
        <v>2825</v>
      </c>
      <c r="E315" s="34">
        <f>2311.47-88.9</f>
        <v>2222.5699999999997</v>
      </c>
    </row>
    <row r="316" spans="1:5">
      <c r="A316" s="32">
        <v>40633</v>
      </c>
      <c r="B316" s="37" t="s">
        <v>2826</v>
      </c>
      <c r="C316" s="32">
        <v>40600</v>
      </c>
      <c r="D316" s="33" t="s">
        <v>3010</v>
      </c>
      <c r="E316" s="34">
        <f>182.5-10.98</f>
        <v>171.52</v>
      </c>
    </row>
    <row r="317" spans="1:5">
      <c r="A317" s="32">
        <v>40633</v>
      </c>
      <c r="B317" s="37">
        <v>65</v>
      </c>
      <c r="C317" s="32">
        <v>40600</v>
      </c>
      <c r="D317" s="33" t="s">
        <v>2724</v>
      </c>
      <c r="E317" s="34">
        <v>793</v>
      </c>
    </row>
    <row r="318" spans="1:5">
      <c r="A318" s="32">
        <v>40633</v>
      </c>
      <c r="B318" s="37">
        <v>2</v>
      </c>
      <c r="C318" s="32">
        <v>40600</v>
      </c>
      <c r="D318" s="33" t="s">
        <v>2725</v>
      </c>
      <c r="E318" s="34">
        <f>1696.18-115.65</f>
        <v>1580.53</v>
      </c>
    </row>
    <row r="319" spans="1:5">
      <c r="A319" s="32">
        <v>40633</v>
      </c>
      <c r="B319" s="37">
        <v>17</v>
      </c>
      <c r="C319" s="32">
        <v>40603</v>
      </c>
      <c r="D319" s="33" t="s">
        <v>2726</v>
      </c>
      <c r="E319" s="34">
        <f>1387.3-231.22</f>
        <v>1156.08</v>
      </c>
    </row>
    <row r="320" spans="1:5">
      <c r="A320" s="32">
        <v>40633</v>
      </c>
      <c r="B320" s="37">
        <v>11</v>
      </c>
      <c r="C320" s="32">
        <v>40605</v>
      </c>
      <c r="D320" s="33" t="s">
        <v>2857</v>
      </c>
      <c r="E320" s="34">
        <v>3556.8</v>
      </c>
    </row>
    <row r="321" spans="1:5">
      <c r="A321" s="32">
        <v>40633</v>
      </c>
      <c r="B321" s="37" t="s">
        <v>2649</v>
      </c>
      <c r="C321" s="32">
        <v>40599</v>
      </c>
      <c r="D321" s="33" t="s">
        <v>2784</v>
      </c>
      <c r="E321" s="34">
        <v>5734</v>
      </c>
    </row>
    <row r="322" spans="1:5">
      <c r="A322" s="32">
        <v>40633</v>
      </c>
      <c r="B322" s="37">
        <v>11</v>
      </c>
      <c r="C322" s="32">
        <v>40574</v>
      </c>
      <c r="D322" s="33" t="s">
        <v>2726</v>
      </c>
      <c r="E322" s="34">
        <f>1387.3-231.22</f>
        <v>1156.08</v>
      </c>
    </row>
    <row r="323" spans="1:5">
      <c r="A323" s="32">
        <v>40633</v>
      </c>
      <c r="B323" s="37">
        <v>168</v>
      </c>
      <c r="C323" s="32">
        <v>40601</v>
      </c>
      <c r="D323" s="33" t="s">
        <v>2923</v>
      </c>
      <c r="E323" s="34">
        <v>163.9</v>
      </c>
    </row>
    <row r="324" spans="1:5">
      <c r="A324" s="32">
        <v>40633</v>
      </c>
      <c r="B324" s="37" t="s">
        <v>2145</v>
      </c>
      <c r="C324" s="32">
        <v>40596</v>
      </c>
      <c r="D324" s="33" t="s">
        <v>2923</v>
      </c>
      <c r="E324" s="34">
        <v>539.89</v>
      </c>
    </row>
    <row r="325" spans="1:5">
      <c r="A325" s="32">
        <v>40633</v>
      </c>
      <c r="B325" s="37">
        <v>39</v>
      </c>
      <c r="C325" s="32">
        <v>40596</v>
      </c>
      <c r="D325" s="33" t="s">
        <v>2923</v>
      </c>
      <c r="E325" s="34">
        <v>244.8</v>
      </c>
    </row>
    <row r="326" spans="1:5">
      <c r="A326" s="32">
        <v>40633</v>
      </c>
      <c r="B326" s="37">
        <v>139</v>
      </c>
      <c r="C326" s="32">
        <v>40596</v>
      </c>
      <c r="D326" s="33" t="s">
        <v>2923</v>
      </c>
      <c r="E326" s="34">
        <v>19.68</v>
      </c>
    </row>
    <row r="327" spans="1:5">
      <c r="A327" s="32">
        <v>40633</v>
      </c>
      <c r="B327" s="37">
        <v>4356497</v>
      </c>
      <c r="C327" s="32">
        <v>40485</v>
      </c>
      <c r="D327" s="46" t="s">
        <v>2267</v>
      </c>
      <c r="E327" s="34">
        <v>385.32</v>
      </c>
    </row>
    <row r="328" spans="1:5">
      <c r="A328" s="32">
        <v>40633</v>
      </c>
      <c r="B328" s="37">
        <v>4</v>
      </c>
      <c r="C328" s="32">
        <v>40632</v>
      </c>
      <c r="D328" s="33" t="s">
        <v>2268</v>
      </c>
      <c r="E328" s="34">
        <v>5344</v>
      </c>
    </row>
    <row r="329" spans="1:5">
      <c r="A329" s="32">
        <v>40633</v>
      </c>
      <c r="B329" s="37">
        <v>7</v>
      </c>
      <c r="C329" s="32">
        <v>40632</v>
      </c>
      <c r="D329" s="33" t="s">
        <v>2393</v>
      </c>
      <c r="E329" s="34">
        <v>6412.8</v>
      </c>
    </row>
    <row r="330" spans="1:5">
      <c r="A330" s="32">
        <v>40633</v>
      </c>
      <c r="B330" s="37">
        <v>801</v>
      </c>
      <c r="C330" s="32">
        <v>40631</v>
      </c>
      <c r="D330" s="33" t="s">
        <v>2391</v>
      </c>
      <c r="E330" s="34">
        <v>1941.83</v>
      </c>
    </row>
    <row r="331" spans="1:5">
      <c r="A331" s="32">
        <v>40633</v>
      </c>
      <c r="B331" s="37" t="s">
        <v>2392</v>
      </c>
      <c r="C331" s="32">
        <v>40582</v>
      </c>
      <c r="D331" s="33" t="s">
        <v>2033</v>
      </c>
      <c r="E331" s="34">
        <v>2501.87</v>
      </c>
    </row>
    <row r="332" spans="1:5">
      <c r="A332" s="32">
        <v>40633</v>
      </c>
      <c r="B332" s="37" t="s">
        <v>2275</v>
      </c>
      <c r="C332" s="32">
        <v>40596</v>
      </c>
      <c r="D332" s="33" t="s">
        <v>2033</v>
      </c>
      <c r="E332" s="34">
        <v>686.18</v>
      </c>
    </row>
    <row r="333" spans="1:5">
      <c r="A333" s="32">
        <v>40633</v>
      </c>
      <c r="B333" s="37">
        <v>220</v>
      </c>
      <c r="C333" s="32">
        <v>40617</v>
      </c>
      <c r="D333" s="33" t="s">
        <v>2033</v>
      </c>
      <c r="E333" s="34">
        <v>146.11000000000001</v>
      </c>
    </row>
    <row r="334" spans="1:5">
      <c r="A334" s="32">
        <v>40633</v>
      </c>
      <c r="B334" s="37" t="s">
        <v>2676</v>
      </c>
      <c r="C334" s="32">
        <v>40617</v>
      </c>
      <c r="D334" s="33" t="s">
        <v>2033</v>
      </c>
      <c r="E334" s="34">
        <v>4441.2700000000004</v>
      </c>
    </row>
    <row r="335" spans="1:5">
      <c r="A335" s="32">
        <v>40633</v>
      </c>
      <c r="B335" s="37">
        <v>40</v>
      </c>
      <c r="C335" s="32">
        <v>40596</v>
      </c>
      <c r="D335" s="33" t="s">
        <v>2033</v>
      </c>
      <c r="E335" s="34">
        <v>1680.96</v>
      </c>
    </row>
    <row r="336" spans="1:5">
      <c r="A336" s="32">
        <v>40633</v>
      </c>
      <c r="B336" s="37">
        <v>72</v>
      </c>
      <c r="C336" s="32">
        <v>40617</v>
      </c>
      <c r="D336" s="33" t="s">
        <v>2033</v>
      </c>
      <c r="E336" s="34">
        <v>74100.59</v>
      </c>
    </row>
    <row r="337" spans="1:5">
      <c r="A337" s="32">
        <v>40633</v>
      </c>
      <c r="B337" s="37">
        <v>29</v>
      </c>
      <c r="C337" s="32">
        <v>40597</v>
      </c>
      <c r="D337" s="33" t="s">
        <v>2677</v>
      </c>
      <c r="E337" s="34">
        <v>5872</v>
      </c>
    </row>
    <row r="338" spans="1:5">
      <c r="A338" s="32">
        <v>40633</v>
      </c>
      <c r="B338" s="37">
        <v>4</v>
      </c>
      <c r="C338" s="32">
        <v>40631</v>
      </c>
      <c r="D338" s="33" t="s">
        <v>2725</v>
      </c>
      <c r="E338" s="34">
        <f>1803.06-40.07</f>
        <v>1762.99</v>
      </c>
    </row>
    <row r="339" spans="1:5">
      <c r="A339" s="32">
        <v>40633</v>
      </c>
      <c r="B339" s="37">
        <v>789</v>
      </c>
      <c r="C339" s="32">
        <v>40511</v>
      </c>
      <c r="D339" s="33" t="s">
        <v>2993</v>
      </c>
      <c r="E339" s="34">
        <v>1699.2</v>
      </c>
    </row>
    <row r="340" spans="1:5">
      <c r="A340" s="32">
        <v>40633</v>
      </c>
      <c r="B340" s="37">
        <v>13</v>
      </c>
      <c r="C340" s="32">
        <v>40596</v>
      </c>
      <c r="D340" s="33" t="s">
        <v>2994</v>
      </c>
      <c r="E340" s="34">
        <v>1485</v>
      </c>
    </row>
    <row r="341" spans="1:5">
      <c r="A341" s="32">
        <v>40639</v>
      </c>
      <c r="B341" s="37">
        <v>1574703712</v>
      </c>
      <c r="C341" s="32">
        <v>40609</v>
      </c>
      <c r="D341" s="33" t="s">
        <v>1253</v>
      </c>
      <c r="E341" s="34">
        <f>1208.78-1.5</f>
        <v>1207.28</v>
      </c>
    </row>
    <row r="342" spans="1:5">
      <c r="A342" s="32">
        <v>40640</v>
      </c>
      <c r="B342" s="37">
        <v>1</v>
      </c>
      <c r="C342" s="32">
        <v>40631</v>
      </c>
      <c r="D342" s="33" t="s">
        <v>1482</v>
      </c>
      <c r="E342" s="34">
        <v>1000</v>
      </c>
    </row>
    <row r="343" spans="1:5">
      <c r="A343" s="32">
        <v>40640</v>
      </c>
      <c r="B343" s="37">
        <v>5</v>
      </c>
      <c r="C343" s="32">
        <v>40573</v>
      </c>
      <c r="D343" s="33" t="s">
        <v>1328</v>
      </c>
      <c r="E343" s="34">
        <f>3472.8/2</f>
        <v>1736.4</v>
      </c>
    </row>
    <row r="344" spans="1:5">
      <c r="A344" s="32">
        <v>40640</v>
      </c>
      <c r="B344" s="37">
        <v>9</v>
      </c>
      <c r="C344" s="32">
        <v>40603</v>
      </c>
      <c r="D344" s="33" t="s">
        <v>1328</v>
      </c>
      <c r="E344" s="34">
        <f>3472.8/2</f>
        <v>1736.4</v>
      </c>
    </row>
    <row r="345" spans="1:5">
      <c r="A345" s="32">
        <v>40640</v>
      </c>
      <c r="B345" s="37">
        <v>3</v>
      </c>
      <c r="C345" s="32">
        <v>40589</v>
      </c>
      <c r="D345" s="33" t="s">
        <v>1487</v>
      </c>
      <c r="E345" s="34">
        <v>5970</v>
      </c>
    </row>
    <row r="346" spans="1:5">
      <c r="A346" s="32">
        <v>40640</v>
      </c>
      <c r="B346" s="37">
        <v>5</v>
      </c>
      <c r="C346" s="32">
        <v>40598</v>
      </c>
      <c r="D346" s="33" t="s">
        <v>1488</v>
      </c>
      <c r="E346" s="34">
        <v>13239.27</v>
      </c>
    </row>
    <row r="347" spans="1:5">
      <c r="A347" s="32">
        <v>40641</v>
      </c>
      <c r="B347" s="37"/>
      <c r="C347" s="32"/>
      <c r="D347" s="33" t="s">
        <v>1614</v>
      </c>
      <c r="E347" s="34">
        <v>389</v>
      </c>
    </row>
    <row r="348" spans="1:5">
      <c r="A348" s="32">
        <v>40641</v>
      </c>
      <c r="B348" s="37" t="s">
        <v>1479</v>
      </c>
      <c r="C348" s="32">
        <v>40621</v>
      </c>
      <c r="D348" s="33" t="s">
        <v>1327</v>
      </c>
      <c r="E348" s="34">
        <v>600</v>
      </c>
    </row>
    <row r="349" spans="1:5">
      <c r="A349" s="32">
        <v>40647</v>
      </c>
      <c r="B349" s="37">
        <v>4</v>
      </c>
      <c r="C349" s="32">
        <v>40590</v>
      </c>
      <c r="D349" s="33" t="s">
        <v>2991</v>
      </c>
      <c r="E349" s="34">
        <v>7995.39</v>
      </c>
    </row>
    <row r="350" spans="1:5">
      <c r="A350" s="32">
        <v>40647</v>
      </c>
      <c r="B350" s="37">
        <v>1</v>
      </c>
      <c r="C350" s="32">
        <v>40624</v>
      </c>
      <c r="D350" s="33" t="s">
        <v>2582</v>
      </c>
      <c r="E350" s="34">
        <v>6100</v>
      </c>
    </row>
    <row r="351" spans="1:5">
      <c r="A351" s="32">
        <v>40647</v>
      </c>
      <c r="B351" s="37">
        <v>1</v>
      </c>
      <c r="C351" s="32">
        <v>40610</v>
      </c>
      <c r="D351" s="33" t="s">
        <v>2581</v>
      </c>
      <c r="E351" s="34">
        <v>7137</v>
      </c>
    </row>
    <row r="352" spans="1:5">
      <c r="A352" s="32">
        <v>40647</v>
      </c>
      <c r="B352" s="37">
        <v>5</v>
      </c>
      <c r="C352" s="32">
        <v>40624</v>
      </c>
      <c r="D352" s="33" t="s">
        <v>2460</v>
      </c>
      <c r="E352" s="34">
        <v>17080</v>
      </c>
    </row>
    <row r="353" spans="1:5">
      <c r="A353" s="32">
        <v>40647</v>
      </c>
      <c r="B353" s="37">
        <v>3</v>
      </c>
      <c r="C353" s="32">
        <v>40633</v>
      </c>
      <c r="D353" s="33" t="s">
        <v>2455</v>
      </c>
      <c r="E353" s="34">
        <v>7442</v>
      </c>
    </row>
    <row r="354" spans="1:5">
      <c r="A354" s="32">
        <v>40647</v>
      </c>
      <c r="B354" s="37">
        <v>1</v>
      </c>
      <c r="C354" s="32">
        <v>40576</v>
      </c>
      <c r="D354" s="33" t="s">
        <v>2334</v>
      </c>
      <c r="E354" s="34">
        <v>2920</v>
      </c>
    </row>
    <row r="355" spans="1:5">
      <c r="A355" s="32">
        <v>40647</v>
      </c>
      <c r="B355" s="37">
        <v>1</v>
      </c>
      <c r="C355" s="32">
        <v>40612</v>
      </c>
      <c r="D355" s="33" t="s">
        <v>2516</v>
      </c>
      <c r="E355" s="34">
        <v>1500</v>
      </c>
    </row>
    <row r="356" spans="1:5">
      <c r="A356" s="32">
        <v>40647</v>
      </c>
      <c r="B356" s="37">
        <v>4</v>
      </c>
      <c r="C356" s="32">
        <v>40610</v>
      </c>
      <c r="D356" s="33" t="s">
        <v>2405</v>
      </c>
      <c r="E356" s="34">
        <v>5825</v>
      </c>
    </row>
    <row r="357" spans="1:5">
      <c r="A357" s="32">
        <v>40647</v>
      </c>
      <c r="B357" s="37">
        <v>13</v>
      </c>
      <c r="C357" s="32">
        <v>40621</v>
      </c>
      <c r="D357" s="33" t="s">
        <v>2406</v>
      </c>
      <c r="E357" s="34">
        <v>5603.5</v>
      </c>
    </row>
    <row r="358" spans="1:5">
      <c r="A358" s="32">
        <v>40647</v>
      </c>
      <c r="B358" s="37" t="s">
        <v>2668</v>
      </c>
      <c r="C358" s="32">
        <v>40628</v>
      </c>
      <c r="D358" s="33" t="s">
        <v>2523</v>
      </c>
      <c r="E358" s="34">
        <v>373</v>
      </c>
    </row>
    <row r="359" spans="1:5">
      <c r="A359" s="32">
        <v>40647</v>
      </c>
      <c r="B359" s="37" t="s">
        <v>2669</v>
      </c>
      <c r="C359" s="32">
        <v>40598</v>
      </c>
      <c r="D359" s="33" t="s">
        <v>2523</v>
      </c>
      <c r="E359" s="34">
        <v>2947.05</v>
      </c>
    </row>
    <row r="360" spans="1:5">
      <c r="A360" s="32">
        <v>40647</v>
      </c>
      <c r="B360" s="37" t="s">
        <v>2670</v>
      </c>
      <c r="C360" s="32">
        <v>40598</v>
      </c>
      <c r="D360" s="33" t="s">
        <v>2523</v>
      </c>
      <c r="E360" s="34">
        <v>500.03</v>
      </c>
    </row>
    <row r="361" spans="1:5">
      <c r="A361" s="32">
        <v>40647</v>
      </c>
      <c r="B361" s="37" t="s">
        <v>2801</v>
      </c>
      <c r="C361" s="32">
        <v>40582</v>
      </c>
      <c r="D361" s="33" t="s">
        <v>2523</v>
      </c>
      <c r="E361" s="34">
        <f>220.05-119.4</f>
        <v>100.65</v>
      </c>
    </row>
    <row r="362" spans="1:5">
      <c r="A362" s="32">
        <v>40647</v>
      </c>
      <c r="B362" s="37" t="s">
        <v>2417</v>
      </c>
      <c r="C362" s="32">
        <v>40597</v>
      </c>
      <c r="D362" s="33" t="s">
        <v>2523</v>
      </c>
      <c r="E362" s="34">
        <v>101.1</v>
      </c>
    </row>
    <row r="363" spans="1:5">
      <c r="A363" s="32">
        <v>40647</v>
      </c>
      <c r="B363" s="37" t="s">
        <v>2535</v>
      </c>
      <c r="C363" s="32">
        <v>40617</v>
      </c>
      <c r="D363" s="33" t="s">
        <v>2523</v>
      </c>
      <c r="E363" s="34">
        <v>615.05999999999995</v>
      </c>
    </row>
    <row r="364" spans="1:5">
      <c r="A364" s="32">
        <v>40647</v>
      </c>
      <c r="B364" s="37" t="s">
        <v>2536</v>
      </c>
      <c r="C364" s="32">
        <v>40617</v>
      </c>
      <c r="D364" s="33" t="s">
        <v>2523</v>
      </c>
      <c r="E364" s="34">
        <v>389.83</v>
      </c>
    </row>
    <row r="365" spans="1:5">
      <c r="A365" s="32">
        <v>40647</v>
      </c>
      <c r="B365" s="37">
        <v>221</v>
      </c>
      <c r="C365" s="32">
        <v>40617</v>
      </c>
      <c r="D365" s="33" t="s">
        <v>2523</v>
      </c>
      <c r="E365" s="34">
        <v>21.68</v>
      </c>
    </row>
    <row r="366" spans="1:5">
      <c r="A366" s="32">
        <v>40647</v>
      </c>
      <c r="B366" s="37">
        <v>73</v>
      </c>
      <c r="C366" s="32">
        <v>40617</v>
      </c>
      <c r="D366" s="33" t="s">
        <v>2523</v>
      </c>
      <c r="E366" s="34">
        <v>193.8</v>
      </c>
    </row>
    <row r="367" spans="1:5">
      <c r="A367" s="32">
        <v>40647</v>
      </c>
      <c r="B367" s="37">
        <v>42</v>
      </c>
      <c r="C367" s="32">
        <v>40596</v>
      </c>
      <c r="D367" s="33" t="s">
        <v>2523</v>
      </c>
      <c r="E367" s="34">
        <v>577.32000000000005</v>
      </c>
    </row>
    <row r="368" spans="1:5">
      <c r="A368" s="32">
        <v>40647</v>
      </c>
      <c r="B368" s="37">
        <v>222</v>
      </c>
      <c r="C368" s="32">
        <v>40617</v>
      </c>
      <c r="D368" s="33" t="s">
        <v>2523</v>
      </c>
      <c r="E368" s="34">
        <v>14.19</v>
      </c>
    </row>
    <row r="369" spans="1:5">
      <c r="A369" s="32">
        <v>40647</v>
      </c>
      <c r="B369" s="37">
        <v>144</v>
      </c>
      <c r="C369" s="32">
        <v>40597</v>
      </c>
      <c r="D369" s="33" t="s">
        <v>2523</v>
      </c>
      <c r="E369" s="34">
        <v>3.62</v>
      </c>
    </row>
    <row r="370" spans="1:5">
      <c r="A370" s="32">
        <v>40647</v>
      </c>
      <c r="B370" s="37">
        <v>35</v>
      </c>
      <c r="C370" s="32">
        <v>40596</v>
      </c>
      <c r="D370" s="33" t="s">
        <v>2523</v>
      </c>
      <c r="E370" s="34">
        <v>142.80000000000001</v>
      </c>
    </row>
    <row r="371" spans="1:5">
      <c r="A371" s="32">
        <v>40647</v>
      </c>
      <c r="B371" s="37">
        <v>98</v>
      </c>
      <c r="C371" s="32">
        <v>40582</v>
      </c>
      <c r="D371" s="33" t="s">
        <v>2523</v>
      </c>
      <c r="E371" s="34">
        <v>75.75</v>
      </c>
    </row>
    <row r="372" spans="1:5">
      <c r="A372" s="32">
        <v>40647</v>
      </c>
      <c r="B372" s="37">
        <v>164</v>
      </c>
      <c r="C372" s="32">
        <v>40598</v>
      </c>
      <c r="D372" s="33" t="s">
        <v>2523</v>
      </c>
      <c r="E372" s="34">
        <v>95.16</v>
      </c>
    </row>
    <row r="373" spans="1:5">
      <c r="A373" s="32">
        <v>40647</v>
      </c>
      <c r="B373" s="37">
        <v>162</v>
      </c>
      <c r="C373" s="32">
        <v>40598</v>
      </c>
      <c r="D373" s="33" t="s">
        <v>2523</v>
      </c>
      <c r="E373" s="34">
        <v>15.99</v>
      </c>
    </row>
    <row r="374" spans="1:5">
      <c r="A374" s="32">
        <v>40647</v>
      </c>
      <c r="B374" s="37">
        <v>142</v>
      </c>
      <c r="C374" s="32">
        <v>40596</v>
      </c>
      <c r="D374" s="33" t="s">
        <v>2523</v>
      </c>
      <c r="E374" s="34">
        <v>25.04</v>
      </c>
    </row>
    <row r="375" spans="1:5">
      <c r="A375" s="32">
        <v>40647</v>
      </c>
      <c r="B375" s="37">
        <v>241</v>
      </c>
      <c r="C375" s="32">
        <v>40628</v>
      </c>
      <c r="D375" s="33" t="s">
        <v>2523</v>
      </c>
      <c r="E375" s="34">
        <v>11.62</v>
      </c>
    </row>
    <row r="376" spans="1:5">
      <c r="A376" s="32">
        <v>40647</v>
      </c>
      <c r="B376" s="37">
        <v>1</v>
      </c>
      <c r="C376" s="32"/>
      <c r="D376" s="33" t="s">
        <v>2537</v>
      </c>
      <c r="E376" s="34">
        <v>7500</v>
      </c>
    </row>
    <row r="377" spans="1:5">
      <c r="A377" s="32">
        <v>40647</v>
      </c>
      <c r="B377" s="37">
        <v>1</v>
      </c>
      <c r="C377" s="32">
        <v>40612</v>
      </c>
      <c r="D377" s="33" t="s">
        <v>2538</v>
      </c>
      <c r="E377" s="34">
        <v>1495</v>
      </c>
    </row>
    <row r="378" spans="1:5">
      <c r="A378" s="32">
        <v>40647</v>
      </c>
      <c r="B378" s="37">
        <v>3</v>
      </c>
      <c r="C378" s="32"/>
      <c r="D378" s="33" t="s">
        <v>2675</v>
      </c>
      <c r="E378" s="34">
        <v>5000</v>
      </c>
    </row>
    <row r="379" spans="1:5">
      <c r="A379" s="32">
        <v>40652</v>
      </c>
      <c r="B379" s="37">
        <v>9</v>
      </c>
      <c r="C379" s="32">
        <v>40549</v>
      </c>
      <c r="D379" s="33" t="s">
        <v>2330</v>
      </c>
      <c r="E379" s="34">
        <v>6383.25</v>
      </c>
    </row>
    <row r="380" spans="1:5">
      <c r="A380" s="32">
        <v>40652</v>
      </c>
      <c r="B380" s="37">
        <v>3</v>
      </c>
      <c r="C380" s="32">
        <v>40572</v>
      </c>
      <c r="D380" s="33" t="s">
        <v>2785</v>
      </c>
      <c r="E380" s="34">
        <v>10980</v>
      </c>
    </row>
    <row r="381" spans="1:5">
      <c r="A381" s="32">
        <v>40652</v>
      </c>
      <c r="B381" s="37">
        <v>11</v>
      </c>
      <c r="C381" s="32">
        <v>40633</v>
      </c>
      <c r="D381" s="33" t="s">
        <v>2652</v>
      </c>
      <c r="E381" s="34">
        <v>2745</v>
      </c>
    </row>
    <row r="382" spans="1:5">
      <c r="A382" s="32">
        <v>40652</v>
      </c>
      <c r="B382" s="37">
        <v>1</v>
      </c>
      <c r="C382" s="32">
        <v>40634</v>
      </c>
      <c r="D382" s="33" t="s">
        <v>2787</v>
      </c>
      <c r="E382" s="34">
        <v>2592.5</v>
      </c>
    </row>
    <row r="383" spans="1:5">
      <c r="A383" s="32">
        <v>40652</v>
      </c>
      <c r="B383" s="37">
        <v>1</v>
      </c>
      <c r="C383" s="32">
        <v>40545</v>
      </c>
      <c r="D383" s="33" t="s">
        <v>2653</v>
      </c>
      <c r="E383" s="34">
        <v>9150</v>
      </c>
    </row>
    <row r="384" spans="1:5">
      <c r="A384" s="32">
        <v>40652</v>
      </c>
      <c r="B384" s="37">
        <v>18</v>
      </c>
      <c r="C384" s="32">
        <v>40575</v>
      </c>
      <c r="D384" s="33" t="s">
        <v>2265</v>
      </c>
      <c r="E384" s="34">
        <v>9150</v>
      </c>
    </row>
    <row r="385" spans="1:5">
      <c r="A385" s="32">
        <v>40652</v>
      </c>
      <c r="B385" s="37">
        <v>203748</v>
      </c>
      <c r="C385" s="32">
        <v>40542</v>
      </c>
      <c r="D385" s="33" t="s">
        <v>2788</v>
      </c>
      <c r="E385" s="34">
        <v>2399.37</v>
      </c>
    </row>
    <row r="386" spans="1:5">
      <c r="A386" s="32">
        <v>40652</v>
      </c>
      <c r="B386" s="37">
        <v>203456</v>
      </c>
      <c r="C386" s="32">
        <v>40511</v>
      </c>
      <c r="D386" s="33" t="s">
        <v>2788</v>
      </c>
      <c r="E386" s="34">
        <v>1447.77</v>
      </c>
    </row>
    <row r="387" spans="1:5">
      <c r="A387" s="32">
        <v>40652</v>
      </c>
      <c r="B387" s="37">
        <v>230</v>
      </c>
      <c r="C387" s="32">
        <v>40619</v>
      </c>
      <c r="D387" s="33" t="s">
        <v>2654</v>
      </c>
      <c r="E387" s="34">
        <v>5.27</v>
      </c>
    </row>
    <row r="388" spans="1:5">
      <c r="A388" s="32">
        <v>40652</v>
      </c>
      <c r="B388" s="37" t="s">
        <v>2655</v>
      </c>
      <c r="C388" s="32">
        <v>40619</v>
      </c>
      <c r="D388" s="33" t="s">
        <v>2654</v>
      </c>
      <c r="E388" s="34">
        <v>145.94</v>
      </c>
    </row>
    <row r="389" spans="1:5">
      <c r="A389" s="32">
        <v>40652</v>
      </c>
      <c r="B389" s="37">
        <v>228</v>
      </c>
      <c r="C389" s="32">
        <v>40619</v>
      </c>
      <c r="D389" s="33" t="s">
        <v>2654</v>
      </c>
      <c r="E389" s="34">
        <f>86.15-1.98</f>
        <v>84.17</v>
      </c>
    </row>
    <row r="390" spans="1:5">
      <c r="A390" s="32">
        <v>40652</v>
      </c>
      <c r="B390" s="37">
        <v>83</v>
      </c>
      <c r="C390" s="32">
        <v>40620</v>
      </c>
      <c r="D390" s="33" t="s">
        <v>2654</v>
      </c>
      <c r="E390" s="34">
        <v>484.5</v>
      </c>
    </row>
    <row r="391" spans="1:5">
      <c r="A391" s="32">
        <v>40652</v>
      </c>
      <c r="B391" s="37">
        <v>229</v>
      </c>
      <c r="C391" s="32">
        <v>40619</v>
      </c>
      <c r="D391" s="33" t="s">
        <v>2654</v>
      </c>
      <c r="E391" s="34">
        <v>11.97</v>
      </c>
    </row>
    <row r="392" spans="1:5">
      <c r="A392" s="32">
        <v>40652</v>
      </c>
      <c r="B392" s="37" t="s">
        <v>2656</v>
      </c>
      <c r="C392" s="32">
        <v>40619</v>
      </c>
      <c r="D392" s="33" t="s">
        <v>2654</v>
      </c>
      <c r="E392" s="34">
        <v>329.12</v>
      </c>
    </row>
    <row r="393" spans="1:5">
      <c r="A393" s="32">
        <v>40652</v>
      </c>
      <c r="B393" s="37">
        <v>231</v>
      </c>
      <c r="C393" s="32">
        <v>40619</v>
      </c>
      <c r="D393" s="33" t="s">
        <v>2654</v>
      </c>
      <c r="E393" s="34">
        <v>67.459999999999994</v>
      </c>
    </row>
    <row r="394" spans="1:5">
      <c r="A394" s="32">
        <v>40652</v>
      </c>
      <c r="B394" s="37" t="s">
        <v>2657</v>
      </c>
      <c r="C394" s="32">
        <v>40619</v>
      </c>
      <c r="D394" s="33" t="s">
        <v>2654</v>
      </c>
      <c r="E394" s="34">
        <f>2519.1-54</f>
        <v>2465.1</v>
      </c>
    </row>
    <row r="395" spans="1:5">
      <c r="A395" s="32">
        <v>40652</v>
      </c>
      <c r="B395" s="37">
        <v>40</v>
      </c>
      <c r="C395" s="32">
        <v>40593</v>
      </c>
      <c r="D395" s="33" t="s">
        <v>2658</v>
      </c>
      <c r="E395" s="34">
        <v>18353.72</v>
      </c>
    </row>
    <row r="396" spans="1:5">
      <c r="A396" s="32">
        <v>40652</v>
      </c>
      <c r="B396" s="37">
        <v>1</v>
      </c>
      <c r="C396" s="32">
        <v>40606</v>
      </c>
      <c r="D396" s="33" t="s">
        <v>2791</v>
      </c>
      <c r="E396" s="34">
        <v>3525</v>
      </c>
    </row>
    <row r="397" spans="1:5">
      <c r="A397" s="32">
        <v>40652</v>
      </c>
      <c r="B397" s="37">
        <v>2</v>
      </c>
      <c r="C397" s="32">
        <v>40591</v>
      </c>
      <c r="D397" s="33" t="s">
        <v>2792</v>
      </c>
      <c r="E397" s="34">
        <v>904.51</v>
      </c>
    </row>
    <row r="398" spans="1:5">
      <c r="A398" s="32">
        <v>40655</v>
      </c>
      <c r="B398" s="37">
        <v>3</v>
      </c>
      <c r="C398" s="32">
        <v>40620</v>
      </c>
      <c r="D398" s="33" t="s">
        <v>1254</v>
      </c>
      <c r="E398" s="34">
        <v>18300</v>
      </c>
    </row>
    <row r="399" spans="1:5">
      <c r="A399" s="32">
        <v>40655</v>
      </c>
      <c r="B399" s="37">
        <v>18</v>
      </c>
      <c r="C399" s="32">
        <v>40636</v>
      </c>
      <c r="D399" s="33" t="s">
        <v>1255</v>
      </c>
      <c r="E399" s="34">
        <v>2287.5</v>
      </c>
    </row>
    <row r="400" spans="1:5">
      <c r="A400" s="32">
        <v>40655</v>
      </c>
      <c r="B400" s="37">
        <v>21</v>
      </c>
      <c r="C400" s="32">
        <v>40633</v>
      </c>
      <c r="D400" s="33" t="s">
        <v>1594</v>
      </c>
      <c r="E400" s="34">
        <v>2287.5</v>
      </c>
    </row>
    <row r="401" spans="1:5">
      <c r="A401" s="32">
        <v>40655</v>
      </c>
      <c r="B401" s="37">
        <v>26</v>
      </c>
      <c r="C401" s="32">
        <v>40633</v>
      </c>
      <c r="D401" s="33" t="s">
        <v>2089</v>
      </c>
      <c r="E401" s="34">
        <v>2058.75</v>
      </c>
    </row>
    <row r="402" spans="1:5">
      <c r="A402" s="32">
        <v>40655</v>
      </c>
      <c r="B402" s="37">
        <v>13</v>
      </c>
      <c r="C402" s="32">
        <v>40641</v>
      </c>
      <c r="D402" s="33" t="s">
        <v>2085</v>
      </c>
      <c r="E402" s="34">
        <v>2592.5</v>
      </c>
    </row>
    <row r="403" spans="1:5">
      <c r="A403" s="32">
        <v>40655</v>
      </c>
      <c r="B403" s="37">
        <v>26</v>
      </c>
      <c r="C403" s="32">
        <v>40633</v>
      </c>
      <c r="D403" s="33" t="s">
        <v>2086</v>
      </c>
      <c r="E403" s="34">
        <v>2272.25</v>
      </c>
    </row>
    <row r="404" spans="1:5">
      <c r="A404" s="32">
        <v>40655</v>
      </c>
      <c r="B404" s="37">
        <v>6</v>
      </c>
      <c r="C404" s="32">
        <v>40632</v>
      </c>
      <c r="D404" s="33" t="s">
        <v>2091</v>
      </c>
      <c r="E404" s="34">
        <v>11956</v>
      </c>
    </row>
    <row r="405" spans="1:5">
      <c r="A405" s="32">
        <v>40655</v>
      </c>
      <c r="B405" s="37">
        <v>4</v>
      </c>
      <c r="C405" s="32">
        <v>40635</v>
      </c>
      <c r="D405" s="33" t="s">
        <v>2092</v>
      </c>
      <c r="E405" s="34">
        <v>2745</v>
      </c>
    </row>
    <row r="406" spans="1:5">
      <c r="A406" s="32">
        <v>40655</v>
      </c>
      <c r="B406" s="37">
        <v>46</v>
      </c>
      <c r="C406" s="32">
        <v>40634</v>
      </c>
      <c r="D406" s="33" t="s">
        <v>1906</v>
      </c>
      <c r="E406" s="34">
        <v>2287.5</v>
      </c>
    </row>
    <row r="407" spans="1:5">
      <c r="A407" s="32">
        <v>40655</v>
      </c>
      <c r="B407" s="37">
        <v>28</v>
      </c>
      <c r="C407" s="32">
        <v>40639</v>
      </c>
      <c r="D407" s="33" t="s">
        <v>1765</v>
      </c>
      <c r="E407" s="34">
        <v>1890.49</v>
      </c>
    </row>
    <row r="408" spans="1:5">
      <c r="A408" s="32">
        <v>40655</v>
      </c>
      <c r="B408" s="37">
        <v>283771</v>
      </c>
      <c r="C408" s="32">
        <v>40573</v>
      </c>
      <c r="D408" s="33" t="s">
        <v>2788</v>
      </c>
      <c r="E408" s="34">
        <v>194.83</v>
      </c>
    </row>
    <row r="409" spans="1:5">
      <c r="A409" s="32">
        <v>40655</v>
      </c>
      <c r="B409" s="37">
        <v>293931</v>
      </c>
      <c r="C409" s="32">
        <v>40601</v>
      </c>
      <c r="D409" s="33" t="s">
        <v>2788</v>
      </c>
      <c r="E409" s="34">
        <v>61</v>
      </c>
    </row>
    <row r="410" spans="1:5">
      <c r="A410" s="32">
        <v>40655</v>
      </c>
      <c r="B410" s="37">
        <v>14</v>
      </c>
      <c r="C410" s="32">
        <v>40460</v>
      </c>
      <c r="D410" s="33" t="s">
        <v>1766</v>
      </c>
      <c r="E410" s="34">
        <v>10980</v>
      </c>
    </row>
    <row r="411" spans="1:5">
      <c r="A411" s="32">
        <v>40655</v>
      </c>
      <c r="B411" s="37">
        <v>1</v>
      </c>
      <c r="C411" s="32">
        <v>40549</v>
      </c>
      <c r="D411" s="33" t="s">
        <v>1766</v>
      </c>
      <c r="E411" s="34">
        <v>10980</v>
      </c>
    </row>
    <row r="412" spans="1:5">
      <c r="A412" s="32">
        <v>40655</v>
      </c>
      <c r="B412" s="37">
        <v>8</v>
      </c>
      <c r="C412" s="32">
        <v>40648</v>
      </c>
      <c r="D412" s="33" t="s">
        <v>1766</v>
      </c>
      <c r="E412" s="34">
        <v>2745</v>
      </c>
    </row>
    <row r="413" spans="1:5">
      <c r="A413" s="32">
        <v>40655</v>
      </c>
      <c r="B413" s="37">
        <v>222</v>
      </c>
      <c r="C413" s="32">
        <v>40454</v>
      </c>
      <c r="D413" s="33" t="s">
        <v>2631</v>
      </c>
      <c r="E413" s="34">
        <v>244</v>
      </c>
    </row>
    <row r="414" spans="1:5">
      <c r="A414" s="32">
        <v>40661</v>
      </c>
      <c r="B414" s="37">
        <v>621</v>
      </c>
      <c r="C414" s="32">
        <v>40340</v>
      </c>
      <c r="D414" s="33" t="s">
        <v>2927</v>
      </c>
      <c r="E414" s="34">
        <v>90</v>
      </c>
    </row>
    <row r="415" spans="1:5">
      <c r="A415" s="32">
        <v>40661</v>
      </c>
      <c r="B415" s="37">
        <v>86</v>
      </c>
      <c r="C415" s="32">
        <v>40632</v>
      </c>
      <c r="D415" s="33" t="s">
        <v>2315</v>
      </c>
      <c r="E415" s="34">
        <v>716.26</v>
      </c>
    </row>
    <row r="416" spans="1:5">
      <c r="A416" s="32">
        <v>40661</v>
      </c>
      <c r="B416" s="37">
        <v>1</v>
      </c>
      <c r="C416" s="32">
        <v>40610</v>
      </c>
      <c r="D416" s="33" t="s">
        <v>2314</v>
      </c>
      <c r="E416" s="34">
        <v>700</v>
      </c>
    </row>
    <row r="417" spans="1:5">
      <c r="A417" s="32">
        <v>40661</v>
      </c>
      <c r="B417" s="37">
        <v>7</v>
      </c>
      <c r="C417" s="32">
        <v>40642</v>
      </c>
      <c r="D417" s="33" t="s">
        <v>2701</v>
      </c>
      <c r="E417" s="34">
        <v>2745</v>
      </c>
    </row>
    <row r="418" spans="1:5">
      <c r="A418" s="32">
        <v>40661</v>
      </c>
      <c r="B418" s="37">
        <v>200022</v>
      </c>
      <c r="C418" s="32">
        <v>40557</v>
      </c>
      <c r="D418" s="33" t="s">
        <v>2696</v>
      </c>
      <c r="E418" s="34">
        <v>69</v>
      </c>
    </row>
    <row r="419" spans="1:5">
      <c r="A419" s="32">
        <v>40661</v>
      </c>
      <c r="B419" s="37" t="s">
        <v>2707</v>
      </c>
      <c r="C419" s="32">
        <v>40556</v>
      </c>
      <c r="D419" s="33" t="s">
        <v>2697</v>
      </c>
      <c r="E419" s="34">
        <v>6100</v>
      </c>
    </row>
    <row r="420" spans="1:5">
      <c r="A420" s="32">
        <v>40661</v>
      </c>
      <c r="B420" s="37" t="s">
        <v>2814</v>
      </c>
      <c r="C420" s="32">
        <v>40631</v>
      </c>
      <c r="D420" s="33" t="s">
        <v>2678</v>
      </c>
      <c r="E420" s="34">
        <v>610</v>
      </c>
    </row>
    <row r="421" spans="1:5">
      <c r="A421" s="32">
        <v>40661</v>
      </c>
      <c r="B421" s="37">
        <v>12</v>
      </c>
      <c r="C421" s="32">
        <v>40618</v>
      </c>
      <c r="D421" s="33" t="s">
        <v>2552</v>
      </c>
      <c r="E421" s="34">
        <v>1784</v>
      </c>
    </row>
    <row r="422" spans="1:5">
      <c r="A422" s="32">
        <v>40661</v>
      </c>
      <c r="B422" s="37">
        <v>203</v>
      </c>
      <c r="C422" s="32">
        <v>40599</v>
      </c>
      <c r="D422" s="33" t="s">
        <v>3210</v>
      </c>
      <c r="E422" s="34">
        <v>1259.04</v>
      </c>
    </row>
    <row r="423" spans="1:5">
      <c r="A423" s="32">
        <v>40661</v>
      </c>
      <c r="B423" s="37">
        <v>89</v>
      </c>
      <c r="C423" s="32">
        <v>40573</v>
      </c>
      <c r="D423" s="33" t="s">
        <v>3210</v>
      </c>
      <c r="E423" s="34">
        <v>95.16</v>
      </c>
    </row>
    <row r="424" spans="1:5">
      <c r="A424" s="32">
        <v>40661</v>
      </c>
      <c r="B424" s="37">
        <v>225</v>
      </c>
      <c r="C424" s="32">
        <v>40600</v>
      </c>
      <c r="D424" s="33" t="s">
        <v>3210</v>
      </c>
      <c r="E424" s="34">
        <v>126.88</v>
      </c>
    </row>
    <row r="425" spans="1:5">
      <c r="A425" s="32">
        <v>40661</v>
      </c>
      <c r="B425" s="37">
        <v>412</v>
      </c>
      <c r="C425" s="32">
        <v>40632</v>
      </c>
      <c r="D425" s="33" t="s">
        <v>3210</v>
      </c>
      <c r="E425" s="34">
        <v>126.88</v>
      </c>
    </row>
    <row r="426" spans="1:5">
      <c r="A426" s="32">
        <v>40661</v>
      </c>
      <c r="B426" s="37">
        <v>78</v>
      </c>
      <c r="C426" s="32">
        <v>40632</v>
      </c>
      <c r="D426" s="33" t="s">
        <v>3211</v>
      </c>
      <c r="E426" s="34">
        <v>2653</v>
      </c>
    </row>
    <row r="427" spans="1:5">
      <c r="A427" s="32">
        <v>40661</v>
      </c>
      <c r="B427" s="37">
        <v>23</v>
      </c>
      <c r="C427" s="32">
        <v>40632</v>
      </c>
      <c r="D427" s="33" t="s">
        <v>2663</v>
      </c>
      <c r="E427" s="34">
        <v>2745</v>
      </c>
    </row>
    <row r="428" spans="1:5">
      <c r="A428" s="32">
        <v>40661</v>
      </c>
      <c r="B428" s="37">
        <v>2</v>
      </c>
      <c r="C428" s="32">
        <v>40561</v>
      </c>
      <c r="D428" s="33" t="s">
        <v>2663</v>
      </c>
      <c r="E428" s="34">
        <v>10980</v>
      </c>
    </row>
    <row r="429" spans="1:5">
      <c r="A429" s="32">
        <v>40661</v>
      </c>
      <c r="B429" s="37" t="s">
        <v>2568</v>
      </c>
      <c r="C429" s="32">
        <v>40635</v>
      </c>
      <c r="D429" s="33" t="s">
        <v>2453</v>
      </c>
      <c r="E429" s="34">
        <v>539.09</v>
      </c>
    </row>
    <row r="430" spans="1:5">
      <c r="A430" s="32">
        <v>40662</v>
      </c>
      <c r="B430" s="37">
        <v>1</v>
      </c>
      <c r="C430" s="32">
        <v>40659</v>
      </c>
      <c r="D430" s="33" t="s">
        <v>1581</v>
      </c>
      <c r="E430" s="34">
        <v>255</v>
      </c>
    </row>
    <row r="431" spans="1:5">
      <c r="A431" s="32">
        <v>40662</v>
      </c>
      <c r="B431" s="37">
        <v>3</v>
      </c>
      <c r="C431" s="32">
        <v>40634</v>
      </c>
      <c r="D431" s="33" t="s">
        <v>1730</v>
      </c>
      <c r="E431" s="34">
        <v>1906.25</v>
      </c>
    </row>
    <row r="432" spans="1:5">
      <c r="A432" s="32">
        <v>40662</v>
      </c>
      <c r="B432" s="37">
        <v>79</v>
      </c>
      <c r="C432" s="32">
        <v>40531</v>
      </c>
      <c r="D432" s="33" t="s">
        <v>1725</v>
      </c>
      <c r="E432" s="34">
        <v>1464</v>
      </c>
    </row>
    <row r="433" spans="1:5">
      <c r="A433" s="32">
        <v>40662</v>
      </c>
      <c r="B433" s="37">
        <v>65</v>
      </c>
      <c r="C433" s="32">
        <v>39757</v>
      </c>
      <c r="D433" s="33" t="s">
        <v>1725</v>
      </c>
      <c r="E433" s="34">
        <v>363</v>
      </c>
    </row>
    <row r="434" spans="1:5">
      <c r="A434" s="32">
        <v>40662</v>
      </c>
      <c r="B434" s="37">
        <v>4</v>
      </c>
      <c r="C434" s="32">
        <v>40652</v>
      </c>
      <c r="D434" s="33" t="s">
        <v>1726</v>
      </c>
      <c r="E434" s="34">
        <v>2668.75</v>
      </c>
    </row>
    <row r="435" spans="1:5">
      <c r="A435" s="32">
        <v>40662</v>
      </c>
      <c r="B435" s="37">
        <v>36</v>
      </c>
      <c r="C435" s="32">
        <v>40648</v>
      </c>
      <c r="D435" s="33" t="s">
        <v>1915</v>
      </c>
      <c r="E435" s="34">
        <v>2287.5</v>
      </c>
    </row>
    <row r="436" spans="1:5">
      <c r="A436" s="32">
        <v>40662</v>
      </c>
      <c r="B436" s="37">
        <v>4</v>
      </c>
      <c r="C436" s="32">
        <v>40653</v>
      </c>
      <c r="D436" s="33" t="s">
        <v>1912</v>
      </c>
      <c r="E436" s="34">
        <v>2745</v>
      </c>
    </row>
    <row r="437" spans="1:5">
      <c r="A437" s="32">
        <v>40662</v>
      </c>
      <c r="B437" s="37"/>
      <c r="C437" s="32"/>
      <c r="D437" s="33" t="s">
        <v>2998</v>
      </c>
      <c r="E437" s="34">
        <v>2341</v>
      </c>
    </row>
    <row r="438" spans="1:5">
      <c r="A438" s="32">
        <v>40662</v>
      </c>
      <c r="B438" s="37">
        <v>39</v>
      </c>
      <c r="C438" s="32">
        <v>40639</v>
      </c>
      <c r="D438" s="33" t="s">
        <v>2864</v>
      </c>
      <c r="E438" s="34">
        <v>1889.48</v>
      </c>
    </row>
    <row r="439" spans="1:5">
      <c r="A439" s="32">
        <v>40662</v>
      </c>
      <c r="B439" s="37">
        <v>114</v>
      </c>
      <c r="C439" s="32">
        <v>40661</v>
      </c>
      <c r="D439" s="33" t="s">
        <v>2720</v>
      </c>
      <c r="E439" s="34">
        <v>2934.95</v>
      </c>
    </row>
    <row r="440" spans="1:5">
      <c r="A440" s="32">
        <v>40670</v>
      </c>
      <c r="B440" s="37" t="s">
        <v>2666</v>
      </c>
      <c r="C440" s="32">
        <v>40640</v>
      </c>
      <c r="D440" s="33" t="s">
        <v>2667</v>
      </c>
      <c r="E440" s="34">
        <v>611.65</v>
      </c>
    </row>
    <row r="441" spans="1:5">
      <c r="A441" s="32">
        <v>40670</v>
      </c>
      <c r="B441" s="37" t="s">
        <v>2800</v>
      </c>
      <c r="C441" s="32">
        <v>40640</v>
      </c>
      <c r="D441" s="33" t="s">
        <v>2667</v>
      </c>
      <c r="E441" s="34">
        <v>731.14</v>
      </c>
    </row>
    <row r="442" spans="1:5">
      <c r="A442" s="32">
        <v>40675</v>
      </c>
      <c r="B442" s="37">
        <v>1</v>
      </c>
      <c r="C442" s="32">
        <v>40634</v>
      </c>
      <c r="D442" s="33" t="s">
        <v>2589</v>
      </c>
      <c r="E442" s="34">
        <v>6556.5</v>
      </c>
    </row>
    <row r="443" spans="1:5">
      <c r="A443" s="32">
        <v>40675</v>
      </c>
      <c r="B443" s="37" t="s">
        <v>2782</v>
      </c>
      <c r="C443" s="32">
        <v>40645</v>
      </c>
      <c r="D443" s="33" t="s">
        <v>2592</v>
      </c>
      <c r="E443" s="34">
        <v>21777</v>
      </c>
    </row>
    <row r="444" spans="1:5">
      <c r="A444" s="32">
        <v>40675</v>
      </c>
      <c r="B444" s="37" t="s">
        <v>2783</v>
      </c>
      <c r="C444" s="32">
        <v>40994</v>
      </c>
      <c r="D444" s="33" t="s">
        <v>2592</v>
      </c>
      <c r="E444" s="34">
        <v>110</v>
      </c>
    </row>
    <row r="445" spans="1:5">
      <c r="A445" s="32">
        <v>40675</v>
      </c>
      <c r="B445" s="37">
        <v>240</v>
      </c>
      <c r="C445" s="32">
        <v>40628</v>
      </c>
      <c r="D445" s="33" t="s">
        <v>2592</v>
      </c>
      <c r="E445" s="34">
        <v>3.96</v>
      </c>
    </row>
    <row r="446" spans="1:5">
      <c r="A446" s="32">
        <v>40675</v>
      </c>
      <c r="B446" s="37">
        <v>66</v>
      </c>
      <c r="C446" s="32">
        <v>40634</v>
      </c>
      <c r="D446" s="33" t="s">
        <v>1252</v>
      </c>
      <c r="E446" s="34">
        <v>11191.31</v>
      </c>
    </row>
    <row r="447" spans="1:5">
      <c r="A447" s="32">
        <v>40675</v>
      </c>
      <c r="B447" s="37"/>
      <c r="C447" s="32"/>
      <c r="D447" s="33" t="s">
        <v>2862</v>
      </c>
      <c r="E447" s="34">
        <v>158.24</v>
      </c>
    </row>
    <row r="448" spans="1:5">
      <c r="A448" s="32">
        <v>40680</v>
      </c>
      <c r="B448" s="37" t="s">
        <v>1816</v>
      </c>
      <c r="C448" s="32">
        <v>40601</v>
      </c>
      <c r="D448" s="33" t="s">
        <v>1817</v>
      </c>
      <c r="E448" s="34">
        <v>28.61</v>
      </c>
    </row>
    <row r="449" spans="1:5">
      <c r="A449" s="32">
        <v>40680</v>
      </c>
      <c r="B449" s="37" t="s">
        <v>1818</v>
      </c>
      <c r="C449" s="32">
        <v>40542</v>
      </c>
      <c r="D449" s="33" t="s">
        <v>1817</v>
      </c>
      <c r="E449" s="34">
        <v>5.76</v>
      </c>
    </row>
    <row r="450" spans="1:5">
      <c r="A450" s="32">
        <v>40680</v>
      </c>
      <c r="B450" s="37" t="s">
        <v>1821</v>
      </c>
      <c r="C450" s="32">
        <v>40647</v>
      </c>
      <c r="D450" s="33" t="s">
        <v>1942</v>
      </c>
      <c r="E450" s="34">
        <v>2706.88</v>
      </c>
    </row>
    <row r="451" spans="1:5">
      <c r="A451" s="32">
        <v>40680</v>
      </c>
      <c r="B451" s="37" t="s">
        <v>1599</v>
      </c>
      <c r="C451" s="32">
        <v>40573</v>
      </c>
      <c r="D451" s="33" t="s">
        <v>1650</v>
      </c>
      <c r="E451" s="34">
        <v>549</v>
      </c>
    </row>
    <row r="452" spans="1:5">
      <c r="A452" s="32">
        <v>40680</v>
      </c>
      <c r="B452" s="37" t="s">
        <v>3213</v>
      </c>
      <c r="C452" s="32">
        <v>40523</v>
      </c>
      <c r="D452" s="33" t="s">
        <v>3214</v>
      </c>
      <c r="E452" s="34">
        <v>390</v>
      </c>
    </row>
    <row r="453" spans="1:5">
      <c r="A453" s="32">
        <v>40690</v>
      </c>
      <c r="B453" s="37"/>
      <c r="C453" s="32"/>
      <c r="D453" s="33" t="s">
        <v>2805</v>
      </c>
      <c r="E453" s="34">
        <v>400</v>
      </c>
    </row>
    <row r="454" spans="1:5">
      <c r="A454" s="32">
        <v>40690</v>
      </c>
      <c r="B454" s="37" t="s">
        <v>2823</v>
      </c>
      <c r="C454" s="32">
        <v>40635</v>
      </c>
      <c r="D454" s="33" t="s">
        <v>2532</v>
      </c>
      <c r="E454" s="34">
        <v>440</v>
      </c>
    </row>
    <row r="455" spans="1:5">
      <c r="A455" s="32">
        <v>40690</v>
      </c>
      <c r="B455" s="37" t="s">
        <v>3137</v>
      </c>
      <c r="C455" s="32">
        <v>40635</v>
      </c>
      <c r="D455" s="33" t="s">
        <v>3135</v>
      </c>
      <c r="E455" s="34">
        <v>3000</v>
      </c>
    </row>
    <row r="456" spans="1:5">
      <c r="A456" s="32">
        <v>40690</v>
      </c>
      <c r="B456" s="37">
        <v>132</v>
      </c>
      <c r="C456" s="32">
        <v>40649</v>
      </c>
      <c r="D456" s="33" t="s">
        <v>3136</v>
      </c>
      <c r="E456" s="34">
        <v>590</v>
      </c>
    </row>
    <row r="457" spans="1:5">
      <c r="A457" s="32">
        <v>40690</v>
      </c>
      <c r="B457" s="37">
        <v>22</v>
      </c>
      <c r="C457" s="32">
        <v>40647</v>
      </c>
      <c r="D457" s="33" t="s">
        <v>1682</v>
      </c>
      <c r="E457" s="34">
        <v>3357.12</v>
      </c>
    </row>
    <row r="458" spans="1:5">
      <c r="A458" s="32">
        <v>40690</v>
      </c>
      <c r="B458" s="37">
        <v>1006</v>
      </c>
      <c r="C458" s="32">
        <v>40632</v>
      </c>
      <c r="D458" s="33" t="s">
        <v>1544</v>
      </c>
      <c r="E458" s="34">
        <v>14640</v>
      </c>
    </row>
    <row r="459" spans="1:5">
      <c r="A459" s="32">
        <v>40690</v>
      </c>
      <c r="B459" s="37">
        <v>201500295</v>
      </c>
      <c r="C459" s="32">
        <v>40600</v>
      </c>
      <c r="D459" s="33" t="s">
        <v>1545</v>
      </c>
      <c r="E459" s="34">
        <v>1830</v>
      </c>
    </row>
    <row r="460" spans="1:5">
      <c r="A460" s="32">
        <v>40690</v>
      </c>
      <c r="B460" s="37" t="s">
        <v>1819</v>
      </c>
      <c r="C460" s="32">
        <v>40630</v>
      </c>
      <c r="D460" s="33" t="s">
        <v>1548</v>
      </c>
      <c r="E460" s="34">
        <v>9776</v>
      </c>
    </row>
    <row r="461" spans="1:5">
      <c r="A461" s="32">
        <v>40690</v>
      </c>
      <c r="B461" s="37">
        <v>297632</v>
      </c>
      <c r="C461" s="32">
        <v>40627</v>
      </c>
      <c r="D461" s="33" t="s">
        <v>1820</v>
      </c>
      <c r="E461" s="34">
        <v>10988.17</v>
      </c>
    </row>
    <row r="462" spans="1:5">
      <c r="A462" s="32">
        <v>40690</v>
      </c>
      <c r="B462" s="37" t="s">
        <v>999</v>
      </c>
      <c r="C462" s="32">
        <v>40637</v>
      </c>
      <c r="D462" s="33" t="s">
        <v>1549</v>
      </c>
      <c r="E462" s="34">
        <v>16344</v>
      </c>
    </row>
    <row r="463" spans="1:5">
      <c r="A463" s="32">
        <v>40690</v>
      </c>
      <c r="B463" s="37" t="s">
        <v>1713</v>
      </c>
      <c r="C463" s="32">
        <v>40632</v>
      </c>
      <c r="D463" s="33" t="s">
        <v>1715</v>
      </c>
      <c r="E463" s="34">
        <v>795</v>
      </c>
    </row>
    <row r="464" spans="1:5">
      <c r="A464" s="32">
        <v>40690</v>
      </c>
      <c r="B464" s="37" t="s">
        <v>1858</v>
      </c>
      <c r="C464" s="32">
        <v>40632</v>
      </c>
      <c r="D464" s="33" t="s">
        <v>1714</v>
      </c>
      <c r="E464" s="34">
        <v>940.47</v>
      </c>
    </row>
    <row r="465" spans="1:5">
      <c r="A465" s="32">
        <v>40690</v>
      </c>
      <c r="B465" s="37">
        <v>59</v>
      </c>
      <c r="C465" s="32">
        <v>40631</v>
      </c>
      <c r="D465" s="33" t="s">
        <v>1856</v>
      </c>
      <c r="E465" s="34">
        <v>21350</v>
      </c>
    </row>
    <row r="466" spans="1:5">
      <c r="A466" s="32">
        <v>40690</v>
      </c>
      <c r="B466" s="37">
        <v>1143</v>
      </c>
      <c r="C466" s="32">
        <v>40606</v>
      </c>
      <c r="D466" s="33" t="s">
        <v>1903</v>
      </c>
      <c r="E466" s="34">
        <v>6214.68</v>
      </c>
    </row>
    <row r="467" spans="1:5">
      <c r="A467" s="32">
        <v>40690</v>
      </c>
      <c r="B467" s="37" t="s">
        <v>2024</v>
      </c>
      <c r="C467" s="32">
        <v>40629</v>
      </c>
      <c r="D467" s="33" t="s">
        <v>2025</v>
      </c>
      <c r="E467" s="34">
        <v>1468.8</v>
      </c>
    </row>
    <row r="468" spans="1:5">
      <c r="A468" s="32">
        <v>40690</v>
      </c>
      <c r="B468" s="37" t="s">
        <v>2027</v>
      </c>
      <c r="C468" s="32">
        <v>40632</v>
      </c>
      <c r="D468" s="33" t="s">
        <v>2026</v>
      </c>
      <c r="E468" s="34">
        <v>4320</v>
      </c>
    </row>
    <row r="469" spans="1:5">
      <c r="A469" s="32">
        <v>40690</v>
      </c>
      <c r="B469" s="37" t="s">
        <v>2028</v>
      </c>
      <c r="C469" s="32">
        <v>40631</v>
      </c>
      <c r="D469" s="33" t="s">
        <v>1913</v>
      </c>
      <c r="E469" s="34">
        <v>6840</v>
      </c>
    </row>
    <row r="470" spans="1:5">
      <c r="A470" s="32">
        <v>40690</v>
      </c>
      <c r="B470" s="37" t="s">
        <v>2052</v>
      </c>
      <c r="C470" s="32">
        <v>40629</v>
      </c>
      <c r="D470" s="33" t="s">
        <v>1910</v>
      </c>
      <c r="E470" s="34">
        <v>3660</v>
      </c>
    </row>
    <row r="471" spans="1:5">
      <c r="A471" s="32">
        <v>40690</v>
      </c>
      <c r="B471" s="37" t="s">
        <v>2053</v>
      </c>
      <c r="C471" s="32">
        <v>40650</v>
      </c>
      <c r="D471" s="33" t="s">
        <v>2054</v>
      </c>
      <c r="E471" s="34">
        <v>2184</v>
      </c>
    </row>
    <row r="472" spans="1:5">
      <c r="A472" s="32">
        <v>40690</v>
      </c>
      <c r="B472" s="37" t="s">
        <v>1708</v>
      </c>
      <c r="C472" s="32">
        <v>40634</v>
      </c>
      <c r="D472" s="33" t="s">
        <v>1841</v>
      </c>
      <c r="E472" s="34">
        <v>7722.6</v>
      </c>
    </row>
    <row r="473" spans="1:5">
      <c r="A473" s="32">
        <v>40690</v>
      </c>
      <c r="B473" s="37" t="s">
        <v>1709</v>
      </c>
      <c r="C473" s="32">
        <v>40632</v>
      </c>
      <c r="D473" s="33" t="s">
        <v>1847</v>
      </c>
      <c r="E473" s="34">
        <v>19093</v>
      </c>
    </row>
    <row r="474" spans="1:5">
      <c r="A474" s="32">
        <v>40690</v>
      </c>
      <c r="B474" s="37">
        <v>3</v>
      </c>
      <c r="C474" s="32">
        <v>40628</v>
      </c>
      <c r="D474" s="33" t="s">
        <v>1842</v>
      </c>
      <c r="E474" s="34">
        <v>2555.06</v>
      </c>
    </row>
    <row r="475" spans="1:5">
      <c r="A475" s="32">
        <v>40690</v>
      </c>
      <c r="B475" s="37" t="s">
        <v>1843</v>
      </c>
      <c r="C475" s="32">
        <v>40642</v>
      </c>
      <c r="D475" s="33" t="s">
        <v>1711</v>
      </c>
      <c r="E475" s="34">
        <v>3825</v>
      </c>
    </row>
    <row r="476" spans="1:5">
      <c r="A476" s="32">
        <v>40690</v>
      </c>
      <c r="B476" s="37">
        <v>30</v>
      </c>
      <c r="C476" s="32">
        <v>40613</v>
      </c>
      <c r="D476" s="33" t="s">
        <v>1833</v>
      </c>
      <c r="E476" s="34">
        <v>1067.5</v>
      </c>
    </row>
    <row r="477" spans="1:5">
      <c r="A477" s="32">
        <v>40690</v>
      </c>
      <c r="B477" s="37" t="s">
        <v>2196</v>
      </c>
      <c r="C477" s="32">
        <v>40632</v>
      </c>
      <c r="D477" s="33" t="s">
        <v>2197</v>
      </c>
      <c r="E477" s="34">
        <v>8925.84</v>
      </c>
    </row>
    <row r="478" spans="1:5">
      <c r="A478" s="32">
        <v>40690</v>
      </c>
      <c r="B478" s="37" t="s">
        <v>1857</v>
      </c>
      <c r="C478" s="32">
        <v>40632</v>
      </c>
      <c r="D478" s="33" t="s">
        <v>2198</v>
      </c>
      <c r="E478" s="34">
        <v>285</v>
      </c>
    </row>
    <row r="479" spans="1:5">
      <c r="A479" s="32">
        <v>40690</v>
      </c>
      <c r="B479" s="37">
        <v>1501003603</v>
      </c>
      <c r="C479" s="32">
        <v>40631</v>
      </c>
      <c r="D479" s="33" t="s">
        <v>1991</v>
      </c>
      <c r="E479" s="34">
        <v>1005.28</v>
      </c>
    </row>
    <row r="480" spans="1:5">
      <c r="A480" s="32">
        <v>40690</v>
      </c>
      <c r="B480" s="37" t="s">
        <v>1993</v>
      </c>
      <c r="C480" s="32">
        <v>40632</v>
      </c>
      <c r="D480" s="33" t="s">
        <v>1992</v>
      </c>
      <c r="E480" s="34">
        <v>1049.2</v>
      </c>
    </row>
    <row r="481" spans="1:5">
      <c r="A481" s="32">
        <v>40690</v>
      </c>
      <c r="B481" s="37">
        <v>32</v>
      </c>
      <c r="C481" s="32">
        <v>40631</v>
      </c>
      <c r="D481" s="47" t="s">
        <v>2106</v>
      </c>
      <c r="E481" s="34">
        <v>10431</v>
      </c>
    </row>
    <row r="482" spans="1:5">
      <c r="A482" s="32">
        <v>40690</v>
      </c>
      <c r="B482" s="37" t="s">
        <v>2000</v>
      </c>
      <c r="C482" s="32">
        <v>40632</v>
      </c>
      <c r="D482" s="33" t="s">
        <v>1999</v>
      </c>
      <c r="E482" s="34">
        <v>270</v>
      </c>
    </row>
    <row r="483" spans="1:5">
      <c r="A483" s="32">
        <v>40690</v>
      </c>
      <c r="B483" s="37" t="s">
        <v>1750</v>
      </c>
      <c r="C483" s="32">
        <v>40631</v>
      </c>
      <c r="D483" s="33" t="s">
        <v>1751</v>
      </c>
      <c r="E483" s="34">
        <v>1080</v>
      </c>
    </row>
    <row r="484" spans="1:5">
      <c r="A484" s="32">
        <v>40690</v>
      </c>
      <c r="B484" s="37">
        <v>64</v>
      </c>
      <c r="C484" s="32">
        <v>40632</v>
      </c>
      <c r="D484" s="33" t="s">
        <v>1752</v>
      </c>
      <c r="E484" s="34">
        <v>615</v>
      </c>
    </row>
    <row r="485" spans="1:5">
      <c r="A485" s="32">
        <v>40690</v>
      </c>
      <c r="B485" s="37">
        <v>103</v>
      </c>
      <c r="C485" s="32">
        <v>40632</v>
      </c>
      <c r="D485" s="33" t="s">
        <v>1610</v>
      </c>
      <c r="E485" s="34">
        <v>2939</v>
      </c>
    </row>
    <row r="486" spans="1:5">
      <c r="A486" s="32">
        <v>40690</v>
      </c>
      <c r="B486" s="37">
        <v>226</v>
      </c>
      <c r="C486" s="32">
        <v>40633</v>
      </c>
      <c r="D486" s="33" t="s">
        <v>1472</v>
      </c>
      <c r="E486" s="34">
        <v>2580</v>
      </c>
    </row>
    <row r="487" spans="1:5">
      <c r="A487" s="32">
        <v>40690</v>
      </c>
      <c r="B487" s="37">
        <v>4</v>
      </c>
      <c r="C487" s="32">
        <v>40650</v>
      </c>
      <c r="D487" s="33" t="s">
        <v>1474</v>
      </c>
      <c r="E487" s="34">
        <v>4180.33</v>
      </c>
    </row>
    <row r="488" spans="1:5">
      <c r="A488" s="32">
        <v>40690</v>
      </c>
      <c r="B488" s="37" t="s">
        <v>1476</v>
      </c>
      <c r="C488" s="32">
        <v>40632</v>
      </c>
      <c r="D488" s="33" t="s">
        <v>1475</v>
      </c>
      <c r="E488" s="34">
        <v>7173.6</v>
      </c>
    </row>
    <row r="489" spans="1:5">
      <c r="A489" s="32">
        <v>40690</v>
      </c>
      <c r="B489" s="37" t="s">
        <v>1477</v>
      </c>
      <c r="C489" s="32">
        <v>40632</v>
      </c>
      <c r="D489" s="33" t="s">
        <v>1475</v>
      </c>
      <c r="E489" s="34">
        <v>1220</v>
      </c>
    </row>
    <row r="490" spans="1:5">
      <c r="A490" s="32">
        <v>40690</v>
      </c>
      <c r="B490" s="37">
        <v>163</v>
      </c>
      <c r="C490" s="32">
        <v>40614</v>
      </c>
      <c r="D490" s="33" t="s">
        <v>1611</v>
      </c>
      <c r="E490" s="34">
        <v>1817.8</v>
      </c>
    </row>
    <row r="491" spans="1:5">
      <c r="A491" s="32">
        <v>40690</v>
      </c>
      <c r="B491" s="37">
        <v>202</v>
      </c>
      <c r="C491" s="32">
        <v>40632</v>
      </c>
      <c r="D491" s="33" t="s">
        <v>1612</v>
      </c>
      <c r="E491" s="34">
        <v>1817.8</v>
      </c>
    </row>
    <row r="492" spans="1:5">
      <c r="A492" s="32">
        <v>40690</v>
      </c>
      <c r="B492" s="37">
        <v>716</v>
      </c>
      <c r="C492" s="32">
        <v>40615</v>
      </c>
      <c r="D492" s="33" t="s">
        <v>1176</v>
      </c>
      <c r="E492" s="34">
        <v>1440</v>
      </c>
    </row>
    <row r="493" spans="1:5">
      <c r="A493" s="32">
        <v>40690</v>
      </c>
      <c r="B493" s="37">
        <v>910</v>
      </c>
      <c r="C493" s="32">
        <v>40635</v>
      </c>
      <c r="D493" s="33" t="s">
        <v>1176</v>
      </c>
      <c r="E493" s="34">
        <v>23660</v>
      </c>
    </row>
    <row r="494" spans="1:5">
      <c r="A494" s="32">
        <v>40690</v>
      </c>
      <c r="B494" s="37">
        <v>909</v>
      </c>
      <c r="C494" s="32">
        <v>40635</v>
      </c>
      <c r="D494" s="33" t="s">
        <v>1176</v>
      </c>
      <c r="E494" s="34">
        <v>1050</v>
      </c>
    </row>
    <row r="495" spans="1:5">
      <c r="A495" s="32">
        <v>40690</v>
      </c>
      <c r="B495" s="37">
        <v>77</v>
      </c>
      <c r="C495" s="32">
        <v>40628</v>
      </c>
      <c r="D495" s="33" t="s">
        <v>1899</v>
      </c>
      <c r="E495" s="34">
        <v>120</v>
      </c>
    </row>
    <row r="496" spans="1:5">
      <c r="A496" s="32">
        <v>40690</v>
      </c>
      <c r="B496" s="37">
        <v>65</v>
      </c>
      <c r="C496" s="32">
        <v>40624</v>
      </c>
      <c r="D496" s="33" t="s">
        <v>1899</v>
      </c>
      <c r="E496" s="34">
        <v>90</v>
      </c>
    </row>
    <row r="497" spans="1:5">
      <c r="A497" s="32">
        <v>40690</v>
      </c>
      <c r="B497" s="37">
        <v>66</v>
      </c>
      <c r="C497" s="32">
        <v>40624</v>
      </c>
      <c r="D497" s="33" t="s">
        <v>1899</v>
      </c>
      <c r="E497" s="34">
        <v>360</v>
      </c>
    </row>
    <row r="498" spans="1:5">
      <c r="A498" s="32">
        <v>40690</v>
      </c>
      <c r="B498" s="37">
        <v>79</v>
      </c>
      <c r="C498" s="32">
        <v>40631</v>
      </c>
      <c r="D498" s="33" t="s">
        <v>1899</v>
      </c>
      <c r="E498" s="34">
        <v>1050</v>
      </c>
    </row>
    <row r="499" spans="1:5">
      <c r="A499" s="32">
        <v>40690</v>
      </c>
      <c r="B499" s="37">
        <v>62</v>
      </c>
      <c r="C499" s="32">
        <v>40620</v>
      </c>
      <c r="D499" s="33" t="s">
        <v>1899</v>
      </c>
      <c r="E499" s="34">
        <v>30</v>
      </c>
    </row>
    <row r="500" spans="1:5">
      <c r="A500" s="32">
        <v>40690</v>
      </c>
      <c r="B500" s="37">
        <v>63</v>
      </c>
      <c r="C500" s="32">
        <v>40622</v>
      </c>
      <c r="D500" s="33" t="s">
        <v>1899</v>
      </c>
      <c r="E500" s="34">
        <v>420</v>
      </c>
    </row>
    <row r="501" spans="1:5">
      <c r="A501" s="32">
        <v>40690</v>
      </c>
      <c r="B501" s="37">
        <v>64</v>
      </c>
      <c r="C501" s="32">
        <v>40623</v>
      </c>
      <c r="D501" s="33" t="s">
        <v>1899</v>
      </c>
      <c r="E501" s="34">
        <v>780</v>
      </c>
    </row>
    <row r="502" spans="1:5">
      <c r="A502" s="32">
        <v>40690</v>
      </c>
      <c r="B502" s="37">
        <v>61</v>
      </c>
      <c r="C502" s="32">
        <v>40619</v>
      </c>
      <c r="D502" s="33" t="s">
        <v>1899</v>
      </c>
      <c r="E502" s="34">
        <v>120</v>
      </c>
    </row>
    <row r="503" spans="1:5">
      <c r="A503" s="32">
        <v>40690</v>
      </c>
      <c r="B503" s="37">
        <v>78</v>
      </c>
      <c r="C503" s="32">
        <v>40629</v>
      </c>
      <c r="D503" s="33" t="s">
        <v>1899</v>
      </c>
      <c r="E503" s="34">
        <v>240</v>
      </c>
    </row>
    <row r="504" spans="1:5">
      <c r="A504" s="32">
        <v>40690</v>
      </c>
      <c r="B504" s="37">
        <v>74</v>
      </c>
      <c r="C504" s="32">
        <v>40626</v>
      </c>
      <c r="D504" s="33" t="s">
        <v>1899</v>
      </c>
      <c r="E504" s="34">
        <v>60</v>
      </c>
    </row>
    <row r="505" spans="1:5">
      <c r="A505" s="32">
        <v>40690</v>
      </c>
      <c r="B505" s="37">
        <v>76</v>
      </c>
      <c r="C505" s="32">
        <v>40627</v>
      </c>
      <c r="D505" s="33" t="s">
        <v>1899</v>
      </c>
      <c r="E505" s="34">
        <v>180</v>
      </c>
    </row>
    <row r="506" spans="1:5">
      <c r="A506" s="32">
        <v>40690</v>
      </c>
      <c r="B506" s="37">
        <v>71</v>
      </c>
      <c r="C506" s="32">
        <v>40626</v>
      </c>
      <c r="D506" s="33" t="s">
        <v>1899</v>
      </c>
      <c r="E506" s="34">
        <v>180</v>
      </c>
    </row>
    <row r="507" spans="1:5">
      <c r="A507" s="32">
        <v>40690</v>
      </c>
      <c r="B507" s="37">
        <v>69</v>
      </c>
      <c r="C507" s="32">
        <v>40625</v>
      </c>
      <c r="D507" s="33" t="s">
        <v>1899</v>
      </c>
      <c r="E507" s="34">
        <v>240</v>
      </c>
    </row>
    <row r="508" spans="1:5">
      <c r="A508" s="32">
        <v>40690</v>
      </c>
      <c r="B508" s="37">
        <v>68</v>
      </c>
      <c r="C508" s="32">
        <v>40625</v>
      </c>
      <c r="D508" s="33" t="s">
        <v>1899</v>
      </c>
      <c r="E508" s="34">
        <v>150</v>
      </c>
    </row>
    <row r="509" spans="1:5">
      <c r="A509" s="32">
        <v>40690</v>
      </c>
      <c r="B509" s="37" t="s">
        <v>1904</v>
      </c>
      <c r="C509" s="32">
        <v>40645</v>
      </c>
      <c r="D509" s="33" t="s">
        <v>1905</v>
      </c>
      <c r="E509" s="34">
        <v>570.47</v>
      </c>
    </row>
    <row r="510" spans="1:5">
      <c r="A510" s="32">
        <v>40690</v>
      </c>
      <c r="B510" s="37" t="s">
        <v>1914</v>
      </c>
      <c r="C510" s="32">
        <v>40648</v>
      </c>
      <c r="D510" s="33" t="s">
        <v>1905</v>
      </c>
      <c r="E510" s="34">
        <v>6081.56</v>
      </c>
    </row>
    <row r="511" spans="1:5">
      <c r="A511" s="32">
        <v>40690</v>
      </c>
      <c r="B511" s="37" t="s">
        <v>1781</v>
      </c>
      <c r="C511" s="32">
        <v>40632</v>
      </c>
      <c r="D511" s="33" t="s">
        <v>1905</v>
      </c>
      <c r="E511" s="34">
        <v>3619.97</v>
      </c>
    </row>
    <row r="512" spans="1:5">
      <c r="A512" s="32">
        <v>40690</v>
      </c>
      <c r="B512" s="37">
        <v>315</v>
      </c>
      <c r="C512" s="32">
        <v>40648</v>
      </c>
      <c r="D512" s="33" t="s">
        <v>1905</v>
      </c>
      <c r="E512" s="34">
        <v>221.08</v>
      </c>
    </row>
    <row r="513" spans="1:5">
      <c r="A513" s="32">
        <v>40690</v>
      </c>
      <c r="B513" s="37">
        <v>266</v>
      </c>
      <c r="C513" s="32">
        <v>40632</v>
      </c>
      <c r="D513" s="33" t="s">
        <v>1905</v>
      </c>
      <c r="E513" s="34">
        <v>118.48</v>
      </c>
    </row>
    <row r="514" spans="1:5">
      <c r="A514" s="32">
        <v>40690</v>
      </c>
      <c r="B514" s="37">
        <v>218</v>
      </c>
      <c r="C514" s="32">
        <v>40617</v>
      </c>
      <c r="D514" s="33" t="s">
        <v>1905</v>
      </c>
      <c r="E514" s="34">
        <v>474.72</v>
      </c>
    </row>
    <row r="515" spans="1:5">
      <c r="A515" s="32">
        <v>40690</v>
      </c>
      <c r="B515" s="37">
        <v>265</v>
      </c>
      <c r="C515" s="32">
        <v>40632</v>
      </c>
      <c r="D515" s="33" t="s">
        <v>1905</v>
      </c>
      <c r="E515" s="34">
        <v>204.59</v>
      </c>
    </row>
    <row r="516" spans="1:5">
      <c r="A516" s="32">
        <v>40690</v>
      </c>
      <c r="B516" s="37">
        <v>126</v>
      </c>
      <c r="C516" s="32">
        <v>40648</v>
      </c>
      <c r="D516" s="33" t="s">
        <v>1905</v>
      </c>
      <c r="E516" s="34">
        <v>7299.12</v>
      </c>
    </row>
    <row r="517" spans="1:5">
      <c r="A517" s="32">
        <v>40690</v>
      </c>
      <c r="B517" s="37">
        <v>316</v>
      </c>
      <c r="C517" s="32">
        <v>40648</v>
      </c>
      <c r="D517" s="33" t="s">
        <v>1905</v>
      </c>
      <c r="E517" s="34">
        <v>41.22</v>
      </c>
    </row>
    <row r="518" spans="1:5">
      <c r="A518" s="32">
        <v>40690</v>
      </c>
      <c r="B518" s="37">
        <v>269</v>
      </c>
      <c r="C518" s="32">
        <v>40632</v>
      </c>
      <c r="D518" s="33" t="s">
        <v>1905</v>
      </c>
      <c r="E518" s="34">
        <v>13.88</v>
      </c>
    </row>
    <row r="519" spans="1:5">
      <c r="A519" s="32">
        <v>40690</v>
      </c>
      <c r="B519" s="37">
        <v>314</v>
      </c>
      <c r="C519" s="32">
        <v>40646</v>
      </c>
      <c r="D519" s="33" t="s">
        <v>1905</v>
      </c>
      <c r="E519" s="34">
        <v>1233.8900000000001</v>
      </c>
    </row>
    <row r="520" spans="1:5">
      <c r="A520" s="32">
        <v>40690</v>
      </c>
      <c r="B520" s="37" t="s">
        <v>1785</v>
      </c>
      <c r="C520" s="32">
        <v>40632</v>
      </c>
      <c r="D520" s="33" t="s">
        <v>1905</v>
      </c>
      <c r="E520" s="34">
        <v>381.39</v>
      </c>
    </row>
    <row r="521" spans="1:5">
      <c r="A521" s="32">
        <v>40690</v>
      </c>
      <c r="B521" s="37" t="s">
        <v>1786</v>
      </c>
      <c r="C521" s="32">
        <v>40648</v>
      </c>
      <c r="D521" s="33" t="s">
        <v>1905</v>
      </c>
      <c r="E521" s="34">
        <v>1327.94</v>
      </c>
    </row>
    <row r="522" spans="1:5">
      <c r="A522" s="32">
        <v>40690</v>
      </c>
      <c r="B522" s="37" t="s">
        <v>1648</v>
      </c>
      <c r="C522" s="32">
        <v>40632</v>
      </c>
      <c r="D522" s="33" t="s">
        <v>1905</v>
      </c>
      <c r="E522" s="34">
        <v>5916.19</v>
      </c>
    </row>
    <row r="523" spans="1:5">
      <c r="A523" s="32">
        <v>40690</v>
      </c>
      <c r="B523" s="37" t="s">
        <v>1996</v>
      </c>
      <c r="C523" s="32">
        <v>40617</v>
      </c>
      <c r="D523" s="33" t="s">
        <v>1905</v>
      </c>
      <c r="E523" s="34">
        <v>13658.17</v>
      </c>
    </row>
    <row r="524" spans="1:5">
      <c r="A524" s="32">
        <v>40690</v>
      </c>
      <c r="B524" s="37" t="s">
        <v>1997</v>
      </c>
      <c r="C524" s="32">
        <v>40632</v>
      </c>
      <c r="D524" s="33" t="s">
        <v>1998</v>
      </c>
      <c r="E524" s="34">
        <v>976</v>
      </c>
    </row>
    <row r="525" spans="1:5">
      <c r="A525" s="32">
        <v>40690</v>
      </c>
      <c r="B525" s="37" t="s">
        <v>1754</v>
      </c>
      <c r="C525" s="32">
        <v>40633</v>
      </c>
      <c r="D525" s="33" t="s">
        <v>1753</v>
      </c>
      <c r="E525" s="34">
        <v>12749</v>
      </c>
    </row>
    <row r="526" spans="1:5">
      <c r="A526" s="32">
        <v>40690</v>
      </c>
      <c r="B526" s="37" t="s">
        <v>1755</v>
      </c>
      <c r="C526" s="32">
        <v>40620</v>
      </c>
      <c r="D526" s="33" t="s">
        <v>1609</v>
      </c>
      <c r="E526" s="34">
        <v>42822</v>
      </c>
    </row>
    <row r="527" spans="1:5">
      <c r="A527" s="32">
        <v>40690</v>
      </c>
      <c r="B527" s="37">
        <v>244</v>
      </c>
      <c r="C527" s="32">
        <v>40624</v>
      </c>
      <c r="D527" s="33" t="s">
        <v>1756</v>
      </c>
      <c r="E527" s="34">
        <v>1346.88</v>
      </c>
    </row>
    <row r="528" spans="1:5">
      <c r="A528" s="32">
        <v>40690</v>
      </c>
      <c r="B528" s="37" t="s">
        <v>1884</v>
      </c>
      <c r="C528" s="32">
        <v>40633</v>
      </c>
      <c r="D528" s="33" t="s">
        <v>1830</v>
      </c>
      <c r="E528" s="34">
        <v>3995</v>
      </c>
    </row>
    <row r="529" spans="1:5">
      <c r="A529" s="32">
        <v>40690</v>
      </c>
      <c r="B529" s="37">
        <v>127</v>
      </c>
      <c r="C529" s="32">
        <v>40631</v>
      </c>
      <c r="D529" s="33" t="s">
        <v>1831</v>
      </c>
      <c r="E529" s="34">
        <v>2880</v>
      </c>
    </row>
    <row r="530" spans="1:5">
      <c r="A530" s="32">
        <v>40690</v>
      </c>
      <c r="B530" s="37">
        <v>2015010041</v>
      </c>
      <c r="C530" s="32">
        <v>40618</v>
      </c>
      <c r="D530" s="33" t="s">
        <v>1832</v>
      </c>
      <c r="E530" s="34">
        <v>10980</v>
      </c>
    </row>
    <row r="531" spans="1:5">
      <c r="A531" s="32">
        <v>41060</v>
      </c>
      <c r="B531" s="37" t="s">
        <v>2659</v>
      </c>
      <c r="C531" s="32">
        <v>40634</v>
      </c>
      <c r="D531" s="33" t="s">
        <v>2397</v>
      </c>
      <c r="E531" s="34">
        <v>42822</v>
      </c>
    </row>
    <row r="532" spans="1:5">
      <c r="A532" s="32">
        <v>41060</v>
      </c>
      <c r="B532" s="37" t="s">
        <v>2520</v>
      </c>
      <c r="C532" s="32">
        <v>40631</v>
      </c>
      <c r="D532" s="33" t="s">
        <v>2519</v>
      </c>
      <c r="E532" s="34">
        <v>109800</v>
      </c>
    </row>
    <row r="533" spans="1:5">
      <c r="A533" s="32">
        <v>41060</v>
      </c>
      <c r="B533" s="37" t="s">
        <v>2521</v>
      </c>
      <c r="C533" s="32">
        <v>40624</v>
      </c>
      <c r="D533" s="33" t="s">
        <v>2414</v>
      </c>
      <c r="E533" s="34">
        <v>48190</v>
      </c>
    </row>
    <row r="534" spans="1:5">
      <c r="A534" s="32">
        <v>40697</v>
      </c>
      <c r="B534" s="37">
        <v>6</v>
      </c>
      <c r="C534" s="32">
        <v>40589</v>
      </c>
      <c r="D534" s="33" t="s">
        <v>1798</v>
      </c>
      <c r="E534" s="34">
        <v>200000</v>
      </c>
    </row>
    <row r="535" spans="1:5">
      <c r="A535" s="32">
        <v>40697</v>
      </c>
      <c r="B535" s="37" t="s">
        <v>2813</v>
      </c>
      <c r="C535" s="32">
        <v>40698</v>
      </c>
      <c r="D535" s="33" t="s">
        <v>1799</v>
      </c>
      <c r="E535" s="34">
        <v>3206.4</v>
      </c>
    </row>
    <row r="536" spans="1:5">
      <c r="A536" s="32">
        <v>40697</v>
      </c>
      <c r="B536" s="37">
        <v>44</v>
      </c>
      <c r="C536" s="32">
        <v>40631</v>
      </c>
      <c r="D536" s="33" t="s">
        <v>1797</v>
      </c>
      <c r="E536" s="34">
        <v>4099.63</v>
      </c>
    </row>
    <row r="537" spans="1:5">
      <c r="A537" s="32">
        <v>40697</v>
      </c>
      <c r="B537" s="37">
        <v>137</v>
      </c>
      <c r="C537" s="32">
        <v>40641</v>
      </c>
      <c r="D537" s="33" t="s">
        <v>1935</v>
      </c>
      <c r="E537" s="34">
        <v>47336</v>
      </c>
    </row>
    <row r="538" spans="1:5">
      <c r="A538" s="32">
        <v>40697</v>
      </c>
      <c r="B538" s="37">
        <v>2219</v>
      </c>
      <c r="C538" s="32">
        <v>40621</v>
      </c>
      <c r="D538" s="33" t="s">
        <v>1388</v>
      </c>
      <c r="E538" s="34">
        <v>274.5</v>
      </c>
    </row>
    <row r="539" spans="1:5">
      <c r="A539" s="32">
        <v>40697</v>
      </c>
      <c r="B539" s="37">
        <v>2218</v>
      </c>
      <c r="C539" s="32">
        <v>40621</v>
      </c>
      <c r="D539" s="33" t="s">
        <v>1388</v>
      </c>
      <c r="E539" s="34">
        <v>488</v>
      </c>
    </row>
    <row r="540" spans="1:5">
      <c r="A540" s="32">
        <v>40697</v>
      </c>
      <c r="B540" s="37">
        <v>1519</v>
      </c>
      <c r="C540" s="32">
        <v>40596</v>
      </c>
      <c r="D540" s="33" t="s">
        <v>1388</v>
      </c>
      <c r="E540" s="34">
        <v>274.5</v>
      </c>
    </row>
    <row r="541" spans="1:5">
      <c r="A541" s="32">
        <v>40697</v>
      </c>
      <c r="B541" s="37">
        <v>1599</v>
      </c>
      <c r="C541" s="32">
        <v>40599</v>
      </c>
      <c r="D541" s="33" t="s">
        <v>1388</v>
      </c>
      <c r="E541" s="34">
        <v>488</v>
      </c>
    </row>
    <row r="542" spans="1:5">
      <c r="A542" s="32">
        <v>40697</v>
      </c>
      <c r="B542" s="37"/>
      <c r="C542" s="32">
        <v>40634</v>
      </c>
      <c r="D542" s="33" t="s">
        <v>1681</v>
      </c>
      <c r="E542" s="34">
        <v>35.6</v>
      </c>
    </row>
    <row r="543" spans="1:5">
      <c r="A543" s="32">
        <v>40697</v>
      </c>
      <c r="B543" s="37"/>
      <c r="C543" s="32">
        <v>40634</v>
      </c>
      <c r="D543" s="33" t="s">
        <v>1681</v>
      </c>
      <c r="E543" s="34">
        <v>39.6</v>
      </c>
    </row>
    <row r="544" spans="1:5">
      <c r="A544" s="32">
        <v>40697</v>
      </c>
      <c r="B544" s="37"/>
      <c r="C544" s="32">
        <v>40634</v>
      </c>
      <c r="D544" s="33" t="s">
        <v>1681</v>
      </c>
      <c r="E544" s="34">
        <v>10</v>
      </c>
    </row>
    <row r="545" spans="1:5">
      <c r="A545" s="32">
        <v>40697</v>
      </c>
      <c r="B545" s="37">
        <v>55400968</v>
      </c>
      <c r="C545" s="32">
        <v>40147</v>
      </c>
      <c r="D545" s="33" t="s">
        <v>1678</v>
      </c>
      <c r="E545" s="34">
        <v>393.28</v>
      </c>
    </row>
    <row r="546" spans="1:5">
      <c r="A546" s="32">
        <v>40697</v>
      </c>
      <c r="B546" s="37">
        <v>55401109</v>
      </c>
      <c r="C546" s="32">
        <v>40177</v>
      </c>
      <c r="D546" s="33" t="s">
        <v>1678</v>
      </c>
      <c r="E546" s="34">
        <v>33.78</v>
      </c>
    </row>
    <row r="547" spans="1:5">
      <c r="A547" s="32">
        <v>40697</v>
      </c>
      <c r="B547" s="37">
        <v>55400249</v>
      </c>
      <c r="C547" s="32">
        <v>40625</v>
      </c>
      <c r="D547" s="33" t="s">
        <v>1678</v>
      </c>
      <c r="E547" s="34">
        <v>286.2</v>
      </c>
    </row>
    <row r="548" spans="1:5">
      <c r="A548" s="32">
        <v>40697</v>
      </c>
      <c r="B548" s="37" t="s">
        <v>1540</v>
      </c>
      <c r="C548" s="32">
        <v>40631</v>
      </c>
      <c r="D548" s="33" t="s">
        <v>1541</v>
      </c>
      <c r="E548" s="34">
        <v>94.6</v>
      </c>
    </row>
    <row r="549" spans="1:5">
      <c r="A549" s="32">
        <v>40697</v>
      </c>
      <c r="B549" s="37">
        <v>5</v>
      </c>
      <c r="C549" s="32">
        <v>40601</v>
      </c>
      <c r="D549" s="33" t="s">
        <v>1846</v>
      </c>
      <c r="E549" s="34">
        <v>976</v>
      </c>
    </row>
    <row r="550" spans="1:5">
      <c r="A550" s="32">
        <v>40697</v>
      </c>
      <c r="B550" s="37" t="s">
        <v>1969</v>
      </c>
      <c r="C550" s="32">
        <v>40633</v>
      </c>
      <c r="D550" s="33" t="s">
        <v>1970</v>
      </c>
      <c r="E550" s="34">
        <v>1736.44</v>
      </c>
    </row>
    <row r="551" spans="1:5">
      <c r="A551" s="32">
        <v>40697</v>
      </c>
      <c r="B551" s="37">
        <v>416</v>
      </c>
      <c r="C551" s="32">
        <v>40632</v>
      </c>
      <c r="D551" s="33" t="s">
        <v>1971</v>
      </c>
      <c r="E551" s="34">
        <v>4355.3999999999996</v>
      </c>
    </row>
    <row r="552" spans="1:5">
      <c r="A552" s="32">
        <v>40697</v>
      </c>
      <c r="B552" s="37" t="s">
        <v>1972</v>
      </c>
      <c r="C552" s="32">
        <v>40614</v>
      </c>
      <c r="D552" s="33" t="s">
        <v>1973</v>
      </c>
      <c r="E552" s="34">
        <v>659.93</v>
      </c>
    </row>
    <row r="553" spans="1:5">
      <c r="A553" s="32">
        <v>40697</v>
      </c>
      <c r="B553" s="37" t="s">
        <v>1975</v>
      </c>
      <c r="C553" s="32">
        <v>40635</v>
      </c>
      <c r="D553" s="33" t="s">
        <v>1974</v>
      </c>
      <c r="E553" s="34">
        <v>122</v>
      </c>
    </row>
    <row r="554" spans="1:5">
      <c r="A554" s="32">
        <v>40697</v>
      </c>
      <c r="B554" s="37" t="s">
        <v>1712</v>
      </c>
      <c r="C554" s="32">
        <v>40635</v>
      </c>
      <c r="D554" s="33" t="s">
        <v>1596</v>
      </c>
      <c r="E554" s="34">
        <v>171.19</v>
      </c>
    </row>
    <row r="555" spans="1:5">
      <c r="A555" s="32">
        <v>40697</v>
      </c>
      <c r="B555" s="37" t="s">
        <v>1597</v>
      </c>
      <c r="C555" s="32">
        <v>40248</v>
      </c>
      <c r="D555" s="33" t="s">
        <v>1596</v>
      </c>
      <c r="E555" s="34">
        <v>1912.67</v>
      </c>
    </row>
    <row r="556" spans="1:5">
      <c r="A556" s="32">
        <v>40697</v>
      </c>
      <c r="B556" s="37">
        <v>267</v>
      </c>
      <c r="C556" s="32">
        <v>40632</v>
      </c>
      <c r="D556" s="33" t="s">
        <v>1598</v>
      </c>
      <c r="E556" s="34">
        <v>3.99</v>
      </c>
    </row>
    <row r="557" spans="1:5">
      <c r="A557" s="32">
        <v>40697</v>
      </c>
      <c r="B557" s="37">
        <v>128</v>
      </c>
      <c r="C557" s="32">
        <v>40648</v>
      </c>
      <c r="D557" s="33" t="s">
        <v>1598</v>
      </c>
      <c r="E557" s="34">
        <v>71.400000000000006</v>
      </c>
    </row>
    <row r="558" spans="1:5">
      <c r="A558" s="32">
        <v>40697</v>
      </c>
      <c r="B558" s="37">
        <v>118</v>
      </c>
      <c r="C558" s="32">
        <v>40632</v>
      </c>
      <c r="D558" s="33" t="s">
        <v>1598</v>
      </c>
      <c r="E558" s="34">
        <v>163.19999999999999</v>
      </c>
    </row>
    <row r="559" spans="1:5">
      <c r="A559" s="32">
        <v>40697</v>
      </c>
      <c r="B559" s="37">
        <v>127</v>
      </c>
      <c r="C559" s="32">
        <v>40648</v>
      </c>
      <c r="D559" s="33" t="s">
        <v>1598</v>
      </c>
      <c r="E559" s="34">
        <v>428.4</v>
      </c>
    </row>
    <row r="560" spans="1:5">
      <c r="A560" s="32">
        <v>40697</v>
      </c>
      <c r="B560" s="37" t="s">
        <v>1560</v>
      </c>
      <c r="C560" s="32">
        <v>40632</v>
      </c>
      <c r="D560" s="33" t="s">
        <v>1598</v>
      </c>
      <c r="E560" s="34">
        <v>111.04</v>
      </c>
    </row>
    <row r="561" spans="1:5">
      <c r="A561" s="32">
        <v>40701</v>
      </c>
      <c r="B561" s="37" t="s">
        <v>2802</v>
      </c>
      <c r="C561" s="32">
        <v>40670</v>
      </c>
      <c r="D561" s="33" t="s">
        <v>2803</v>
      </c>
      <c r="E561" s="34">
        <v>847.11</v>
      </c>
    </row>
    <row r="562" spans="1:5">
      <c r="A562" s="32">
        <v>40702</v>
      </c>
      <c r="B562" s="37" t="s">
        <v>3071</v>
      </c>
      <c r="C562" s="32">
        <v>40702</v>
      </c>
      <c r="D562" s="33" t="s">
        <v>2924</v>
      </c>
      <c r="E562" s="34">
        <v>80</v>
      </c>
    </row>
    <row r="563" spans="1:5">
      <c r="A563" s="32">
        <v>40702</v>
      </c>
      <c r="B563" s="37">
        <v>4</v>
      </c>
      <c r="C563" s="32">
        <v>40661</v>
      </c>
      <c r="D563" s="33" t="s">
        <v>3068</v>
      </c>
      <c r="E563" s="34">
        <v>18225.759999999998</v>
      </c>
    </row>
    <row r="564" spans="1:5">
      <c r="A564" s="32">
        <v>40702</v>
      </c>
      <c r="B564" s="37">
        <v>103</v>
      </c>
      <c r="C564" s="32">
        <v>40660</v>
      </c>
      <c r="D564" s="33" t="s">
        <v>2789</v>
      </c>
      <c r="E564" s="34">
        <v>83.92</v>
      </c>
    </row>
    <row r="565" spans="1:5">
      <c r="A565" s="32">
        <v>40702</v>
      </c>
      <c r="B565" s="37">
        <v>55400859</v>
      </c>
      <c r="C565" s="32">
        <v>40116</v>
      </c>
      <c r="D565" s="33" t="s">
        <v>2790</v>
      </c>
      <c r="E565" s="34">
        <v>672.3</v>
      </c>
    </row>
    <row r="566" spans="1:5">
      <c r="A566" s="32">
        <v>40702</v>
      </c>
      <c r="B566" s="37">
        <v>55400087</v>
      </c>
      <c r="C566" s="32">
        <v>40208</v>
      </c>
      <c r="D566" s="33" t="s">
        <v>2790</v>
      </c>
      <c r="E566" s="34">
        <v>360.31</v>
      </c>
    </row>
    <row r="567" spans="1:5">
      <c r="A567" s="32">
        <v>40702</v>
      </c>
      <c r="B567" s="37" t="s">
        <v>2855</v>
      </c>
      <c r="C567" s="32">
        <v>40601</v>
      </c>
      <c r="D567" s="33" t="s">
        <v>2856</v>
      </c>
      <c r="E567" s="34">
        <v>450</v>
      </c>
    </row>
    <row r="568" spans="1:5">
      <c r="A568" s="32">
        <v>40702</v>
      </c>
      <c r="B568" s="37" t="s">
        <v>2858</v>
      </c>
      <c r="C568" s="32">
        <v>40632</v>
      </c>
      <c r="D568" s="33" t="s">
        <v>2856</v>
      </c>
      <c r="E568" s="34">
        <v>450</v>
      </c>
    </row>
    <row r="569" spans="1:5">
      <c r="A569" s="32">
        <v>40702</v>
      </c>
      <c r="B569" s="37" t="s">
        <v>2859</v>
      </c>
      <c r="C569" s="32">
        <v>40702</v>
      </c>
      <c r="D569" s="33" t="s">
        <v>3019</v>
      </c>
      <c r="E569" s="34">
        <v>800</v>
      </c>
    </row>
    <row r="570" spans="1:5">
      <c r="A570" s="32">
        <v>40702</v>
      </c>
      <c r="B570" s="37" t="s">
        <v>3021</v>
      </c>
      <c r="C570" s="32">
        <v>40625</v>
      </c>
      <c r="D570" s="33" t="s">
        <v>3020</v>
      </c>
      <c r="E570" s="34">
        <v>1000</v>
      </c>
    </row>
    <row r="571" spans="1:5">
      <c r="A571" s="32">
        <v>40702</v>
      </c>
      <c r="B571" s="37">
        <v>5533</v>
      </c>
      <c r="C571" s="32">
        <v>40604</v>
      </c>
      <c r="D571" s="33" t="s">
        <v>2630</v>
      </c>
      <c r="E571" s="34">
        <v>113.9</v>
      </c>
    </row>
    <row r="572" spans="1:5">
      <c r="A572" s="32">
        <v>40702</v>
      </c>
      <c r="B572" s="37" t="s">
        <v>3125</v>
      </c>
      <c r="C572" s="32">
        <v>40652</v>
      </c>
      <c r="D572" s="33" t="s">
        <v>2918</v>
      </c>
      <c r="E572" s="34">
        <v>24400</v>
      </c>
    </row>
    <row r="573" spans="1:5">
      <c r="A573" s="32">
        <v>40702</v>
      </c>
      <c r="B573" s="37">
        <v>2989</v>
      </c>
      <c r="C573" s="32">
        <v>40652</v>
      </c>
      <c r="D573" s="33" t="s">
        <v>3126</v>
      </c>
      <c r="E573" s="34">
        <v>488</v>
      </c>
    </row>
    <row r="574" spans="1:5">
      <c r="A574" s="32">
        <v>40702</v>
      </c>
      <c r="B574" s="37">
        <v>147</v>
      </c>
      <c r="C574" s="32">
        <v>40656</v>
      </c>
      <c r="D574" s="33" t="s">
        <v>3207</v>
      </c>
      <c r="E574" s="34">
        <v>207.4</v>
      </c>
    </row>
    <row r="575" spans="1:5">
      <c r="A575" s="32">
        <v>40702</v>
      </c>
      <c r="B575" s="37" t="s">
        <v>3208</v>
      </c>
      <c r="C575" s="32">
        <v>40702</v>
      </c>
      <c r="D575" s="33" t="s">
        <v>3209</v>
      </c>
      <c r="E575" s="34">
        <v>2000</v>
      </c>
    </row>
    <row r="576" spans="1:5">
      <c r="A576" s="32">
        <v>40702</v>
      </c>
      <c r="B576" s="37">
        <v>325</v>
      </c>
      <c r="C576" s="32">
        <v>40612</v>
      </c>
      <c r="D576" s="33" t="s">
        <v>2709</v>
      </c>
      <c r="E576" s="34">
        <v>439.2</v>
      </c>
    </row>
    <row r="577" spans="1:5">
      <c r="A577" s="32">
        <v>40702</v>
      </c>
      <c r="B577" s="50">
        <v>3</v>
      </c>
      <c r="C577" s="32">
        <v>40669</v>
      </c>
      <c r="D577" s="48" t="s">
        <v>2710</v>
      </c>
      <c r="E577" s="34">
        <v>125</v>
      </c>
    </row>
    <row r="578" spans="1:5">
      <c r="A578" s="32">
        <v>40702</v>
      </c>
      <c r="B578" s="37">
        <v>20150130</v>
      </c>
      <c r="C578" s="32">
        <v>40621</v>
      </c>
      <c r="D578" s="33" t="s">
        <v>2711</v>
      </c>
      <c r="E578" s="34">
        <v>488</v>
      </c>
    </row>
    <row r="579" spans="1:5">
      <c r="A579" s="32">
        <v>40702</v>
      </c>
      <c r="B579" s="37">
        <v>171</v>
      </c>
      <c r="C579" s="32">
        <v>40632</v>
      </c>
      <c r="D579" s="33" t="s">
        <v>2849</v>
      </c>
      <c r="E579" s="34">
        <v>170</v>
      </c>
    </row>
    <row r="580" spans="1:5">
      <c r="A580" s="32">
        <v>40702</v>
      </c>
      <c r="B580" s="37">
        <v>2697</v>
      </c>
      <c r="C580" s="32">
        <v>40575</v>
      </c>
      <c r="D580" s="33" t="s">
        <v>2721</v>
      </c>
      <c r="E580" s="34">
        <v>267.19</v>
      </c>
    </row>
    <row r="581" spans="1:5">
      <c r="A581" s="32">
        <v>40702</v>
      </c>
      <c r="B581" s="37">
        <v>2852</v>
      </c>
      <c r="C581" s="32">
        <v>40603</v>
      </c>
      <c r="D581" s="33" t="s">
        <v>2721</v>
      </c>
      <c r="E581" s="34">
        <v>267.19</v>
      </c>
    </row>
    <row r="582" spans="1:5">
      <c r="A582" s="32">
        <v>40702</v>
      </c>
      <c r="B582" s="37">
        <v>454</v>
      </c>
      <c r="C582" s="32">
        <v>40641</v>
      </c>
      <c r="D582" s="33" t="s">
        <v>2612</v>
      </c>
      <c r="E582" s="34">
        <v>192.97</v>
      </c>
    </row>
    <row r="583" spans="1:5">
      <c r="A583" s="32">
        <v>40702</v>
      </c>
      <c r="B583" s="37">
        <v>302</v>
      </c>
      <c r="C583" s="32">
        <v>40610</v>
      </c>
      <c r="D583" s="33" t="s">
        <v>2612</v>
      </c>
      <c r="E583" s="34">
        <v>192.97</v>
      </c>
    </row>
    <row r="584" spans="1:5">
      <c r="A584" s="32">
        <v>40702</v>
      </c>
      <c r="B584" s="37">
        <v>99</v>
      </c>
      <c r="C584" s="32">
        <v>40659</v>
      </c>
      <c r="D584" s="33" t="s">
        <v>2368</v>
      </c>
      <c r="E584" s="34">
        <v>61</v>
      </c>
    </row>
    <row r="585" spans="1:5">
      <c r="A585" s="32">
        <v>40702</v>
      </c>
      <c r="B585" s="37" t="s">
        <v>2491</v>
      </c>
      <c r="C585" s="32">
        <v>40592</v>
      </c>
      <c r="D585" s="33" t="s">
        <v>2492</v>
      </c>
      <c r="E585" s="34">
        <v>327.94</v>
      </c>
    </row>
    <row r="586" spans="1:5">
      <c r="A586" s="32">
        <v>40702</v>
      </c>
      <c r="B586" s="37">
        <v>201500688</v>
      </c>
      <c r="C586" s="32">
        <v>40662</v>
      </c>
      <c r="D586" s="33" t="s">
        <v>2370</v>
      </c>
      <c r="E586" s="34">
        <v>4636</v>
      </c>
    </row>
    <row r="587" spans="1:5">
      <c r="A587" s="32">
        <v>40702</v>
      </c>
      <c r="B587" s="37" t="s">
        <v>2487</v>
      </c>
      <c r="C587" s="32">
        <v>40649</v>
      </c>
      <c r="D587" s="33" t="s">
        <v>2618</v>
      </c>
      <c r="E587" s="34">
        <v>533.14</v>
      </c>
    </row>
    <row r="588" spans="1:5">
      <c r="A588" s="32">
        <v>40702</v>
      </c>
      <c r="B588" s="37" t="s">
        <v>2488</v>
      </c>
      <c r="C588" s="32">
        <v>40592</v>
      </c>
      <c r="D588" s="33" t="s">
        <v>2618</v>
      </c>
      <c r="E588" s="34">
        <v>1342</v>
      </c>
    </row>
    <row r="589" spans="1:5">
      <c r="A589" s="32">
        <v>40709</v>
      </c>
      <c r="B589" s="37"/>
      <c r="C589" s="32"/>
      <c r="D589" s="33" t="s">
        <v>1848</v>
      </c>
      <c r="E589" s="34">
        <v>15800.31</v>
      </c>
    </row>
    <row r="590" spans="1:5">
      <c r="A590" s="32">
        <v>40709</v>
      </c>
      <c r="B590" s="37" t="s">
        <v>1719</v>
      </c>
      <c r="C590" s="32">
        <v>40693</v>
      </c>
      <c r="D590" s="33" t="s">
        <v>1849</v>
      </c>
      <c r="E590" s="34">
        <v>35990</v>
      </c>
    </row>
    <row r="591" spans="1:5">
      <c r="A591" s="32">
        <v>40709</v>
      </c>
      <c r="B591" s="37">
        <v>298</v>
      </c>
      <c r="C591" s="32">
        <v>40654</v>
      </c>
      <c r="D591" s="33" t="s">
        <v>1576</v>
      </c>
      <c r="E591" s="34">
        <v>1672.56</v>
      </c>
    </row>
    <row r="592" spans="1:5">
      <c r="A592" s="32">
        <v>40709</v>
      </c>
      <c r="B592" s="37">
        <v>288</v>
      </c>
      <c r="C592" s="32">
        <v>40654</v>
      </c>
      <c r="D592" s="33" t="s">
        <v>1576</v>
      </c>
      <c r="E592" s="34">
        <v>374.89</v>
      </c>
    </row>
    <row r="593" spans="1:5">
      <c r="A593" s="32">
        <v>40709</v>
      </c>
      <c r="B593" s="37" t="s">
        <v>1577</v>
      </c>
      <c r="C593" s="32">
        <v>40592</v>
      </c>
      <c r="D593" s="33" t="s">
        <v>1731</v>
      </c>
      <c r="E593" s="34">
        <v>650</v>
      </c>
    </row>
    <row r="594" spans="1:5">
      <c r="A594" s="32">
        <v>40709</v>
      </c>
      <c r="B594" s="37" t="s">
        <v>1566</v>
      </c>
      <c r="C594" s="32">
        <v>40629</v>
      </c>
      <c r="D594" s="33" t="s">
        <v>1722</v>
      </c>
      <c r="E594" s="34">
        <v>714</v>
      </c>
    </row>
    <row r="595" spans="1:5">
      <c r="A595" s="32">
        <v>40709</v>
      </c>
      <c r="B595" s="37" t="s">
        <v>1741</v>
      </c>
      <c r="C595" s="32">
        <v>40633</v>
      </c>
      <c r="D595" s="33" t="s">
        <v>1742</v>
      </c>
      <c r="E595" s="34">
        <v>267.19</v>
      </c>
    </row>
    <row r="596" spans="1:5">
      <c r="A596" s="32">
        <v>40709</v>
      </c>
      <c r="B596" s="37" t="s">
        <v>1351</v>
      </c>
      <c r="C596" s="32">
        <v>40593</v>
      </c>
      <c r="D596" s="33" t="s">
        <v>1880</v>
      </c>
      <c r="E596" s="34">
        <v>106.8</v>
      </c>
    </row>
    <row r="597" spans="1:5">
      <c r="A597" s="32">
        <v>40709</v>
      </c>
      <c r="B597" s="37" t="s">
        <v>1352</v>
      </c>
      <c r="C597" s="32">
        <v>40631</v>
      </c>
      <c r="D597" s="33" t="s">
        <v>1353</v>
      </c>
      <c r="E597" s="34">
        <v>2400</v>
      </c>
    </row>
    <row r="598" spans="1:5">
      <c r="A598" s="32">
        <v>40709</v>
      </c>
      <c r="B598" s="37" t="s">
        <v>1608</v>
      </c>
      <c r="C598" s="32">
        <v>40635</v>
      </c>
      <c r="D598" s="42" t="s">
        <v>1607</v>
      </c>
      <c r="E598" s="34">
        <f>1387.3-277.49</f>
        <v>1109.81</v>
      </c>
    </row>
    <row r="599" spans="1:5">
      <c r="A599" s="32">
        <v>40709</v>
      </c>
      <c r="B599" s="37" t="s">
        <v>1469</v>
      </c>
      <c r="C599" s="32">
        <v>40650</v>
      </c>
      <c r="D599" s="33" t="s">
        <v>1470</v>
      </c>
      <c r="E599" s="34">
        <v>3250</v>
      </c>
    </row>
    <row r="600" spans="1:5">
      <c r="A600" s="32">
        <v>40709</v>
      </c>
      <c r="B600" s="37" t="s">
        <v>1624</v>
      </c>
      <c r="C600" s="32">
        <v>40662</v>
      </c>
      <c r="D600" s="33" t="s">
        <v>1471</v>
      </c>
      <c r="E600" s="34">
        <v>18953.64</v>
      </c>
    </row>
    <row r="601" spans="1:5">
      <c r="A601" s="32">
        <v>40709</v>
      </c>
      <c r="B601" s="37" t="s">
        <v>1630</v>
      </c>
      <c r="C601" s="32">
        <v>40632</v>
      </c>
      <c r="D601" s="33" t="s">
        <v>1471</v>
      </c>
      <c r="E601" s="34">
        <v>80.349999999999994</v>
      </c>
    </row>
    <row r="602" spans="1:5">
      <c r="A602" s="32">
        <v>40709</v>
      </c>
      <c r="B602" s="37" t="s">
        <v>1908</v>
      </c>
      <c r="C602" s="32">
        <v>40653</v>
      </c>
      <c r="D602" s="33" t="s">
        <v>1769</v>
      </c>
      <c r="E602" s="34">
        <v>6622</v>
      </c>
    </row>
    <row r="603" spans="1:5">
      <c r="A603" s="32">
        <v>40709</v>
      </c>
      <c r="B603" s="37" t="s">
        <v>1747</v>
      </c>
      <c r="C603" s="32">
        <v>40654</v>
      </c>
      <c r="D603" s="33" t="s">
        <v>1606</v>
      </c>
      <c r="E603" s="34">
        <v>7039.4</v>
      </c>
    </row>
    <row r="604" spans="1:5">
      <c r="A604" s="32">
        <v>40709</v>
      </c>
      <c r="B604" s="37" t="s">
        <v>1748</v>
      </c>
      <c r="C604" s="32">
        <v>40662</v>
      </c>
      <c r="D604" s="33" t="s">
        <v>1881</v>
      </c>
      <c r="E604" s="34">
        <v>3660</v>
      </c>
    </row>
    <row r="605" spans="1:5">
      <c r="A605" s="32">
        <v>40709</v>
      </c>
      <c r="B605" s="37" t="s">
        <v>1749</v>
      </c>
      <c r="C605" s="32">
        <v>40660</v>
      </c>
      <c r="D605" s="33" t="s">
        <v>1900</v>
      </c>
      <c r="E605" s="34">
        <v>4004</v>
      </c>
    </row>
    <row r="606" spans="1:5">
      <c r="A606" s="32">
        <v>40709</v>
      </c>
      <c r="B606" s="37" t="s">
        <v>1901</v>
      </c>
      <c r="C606" s="32">
        <v>40660</v>
      </c>
      <c r="D606" s="33" t="s">
        <v>1900</v>
      </c>
      <c r="E606" s="34">
        <v>439.2</v>
      </c>
    </row>
    <row r="607" spans="1:5">
      <c r="A607" s="32">
        <v>40709</v>
      </c>
      <c r="B607" s="37" t="s">
        <v>1902</v>
      </c>
      <c r="C607" s="32">
        <v>40660</v>
      </c>
      <c r="D607" s="33" t="s">
        <v>1675</v>
      </c>
      <c r="E607" s="34">
        <v>5000</v>
      </c>
    </row>
    <row r="608" spans="1:5">
      <c r="A608" s="32">
        <v>40709</v>
      </c>
      <c r="B608" s="37" t="s">
        <v>1811</v>
      </c>
      <c r="C608" s="32">
        <v>40685</v>
      </c>
      <c r="D608" s="33" t="s">
        <v>1675</v>
      </c>
      <c r="E608" s="34">
        <v>5000</v>
      </c>
    </row>
    <row r="609" spans="1:5">
      <c r="A609" s="32">
        <v>40709</v>
      </c>
      <c r="B609" s="37" t="s">
        <v>1812</v>
      </c>
      <c r="C609" s="32">
        <v>40662</v>
      </c>
      <c r="D609" s="33" t="s">
        <v>1813</v>
      </c>
      <c r="E609" s="34">
        <v>15000</v>
      </c>
    </row>
    <row r="610" spans="1:5">
      <c r="A610" s="32">
        <v>40709</v>
      </c>
      <c r="B610" s="37" t="s">
        <v>1575</v>
      </c>
      <c r="C610" s="32">
        <v>40640</v>
      </c>
      <c r="D610" s="33" t="s">
        <v>1574</v>
      </c>
      <c r="E610" s="34">
        <v>55349</v>
      </c>
    </row>
    <row r="611" spans="1:5">
      <c r="A611" s="32">
        <v>40709</v>
      </c>
      <c r="B611" s="37" t="s">
        <v>1432</v>
      </c>
      <c r="C611" s="32">
        <v>40633</v>
      </c>
      <c r="D611" s="33" t="s">
        <v>1931</v>
      </c>
      <c r="E611" s="34">
        <v>1736.44</v>
      </c>
    </row>
    <row r="612" spans="1:5">
      <c r="A612" s="32">
        <v>40709</v>
      </c>
      <c r="B612" s="37" t="s">
        <v>1933</v>
      </c>
      <c r="C612" s="32">
        <v>40653</v>
      </c>
      <c r="D612" s="33" t="s">
        <v>1932</v>
      </c>
      <c r="E612" s="34">
        <v>4120.8</v>
      </c>
    </row>
    <row r="613" spans="1:5">
      <c r="A613" s="32">
        <v>40709</v>
      </c>
      <c r="B613" s="37" t="s">
        <v>1934</v>
      </c>
      <c r="C613" s="32">
        <v>40656</v>
      </c>
      <c r="D613" s="33" t="s">
        <v>2050</v>
      </c>
      <c r="E613" s="34">
        <v>7700</v>
      </c>
    </row>
    <row r="614" spans="1:5">
      <c r="A614" s="32">
        <v>40709</v>
      </c>
      <c r="B614" s="37" t="s">
        <v>2051</v>
      </c>
      <c r="C614" s="32">
        <v>40656</v>
      </c>
      <c r="D614" s="33" t="s">
        <v>2050</v>
      </c>
      <c r="E614" s="34">
        <v>1099.99</v>
      </c>
    </row>
    <row r="615" spans="1:5">
      <c r="A615" s="32">
        <v>40712</v>
      </c>
      <c r="B615" s="37" t="s">
        <v>2543</v>
      </c>
      <c r="C615" s="32">
        <v>40633</v>
      </c>
      <c r="D615" s="33" t="s">
        <v>2423</v>
      </c>
      <c r="E615" s="34">
        <v>164.7</v>
      </c>
    </row>
    <row r="616" spans="1:5">
      <c r="A616" s="32">
        <v>40712</v>
      </c>
      <c r="B616" s="37" t="s">
        <v>2542</v>
      </c>
      <c r="C616" s="32">
        <v>40659</v>
      </c>
      <c r="D616" s="33" t="s">
        <v>2424</v>
      </c>
      <c r="E616" s="34">
        <v>21350</v>
      </c>
    </row>
    <row r="617" spans="1:5">
      <c r="A617" s="32">
        <v>40712</v>
      </c>
      <c r="B617" s="37" t="s">
        <v>2544</v>
      </c>
      <c r="C617" s="32">
        <v>40674</v>
      </c>
      <c r="D617" s="33" t="s">
        <v>2551</v>
      </c>
      <c r="E617" s="34">
        <v>7997.1</v>
      </c>
    </row>
    <row r="618" spans="1:5">
      <c r="A618" s="32">
        <v>40712</v>
      </c>
      <c r="B618" s="37" t="s">
        <v>2553</v>
      </c>
      <c r="C618" s="32">
        <v>40639</v>
      </c>
      <c r="D618" s="33" t="s">
        <v>2690</v>
      </c>
      <c r="E618" s="34">
        <v>2550</v>
      </c>
    </row>
    <row r="619" spans="1:5">
      <c r="A619" s="32">
        <v>40712</v>
      </c>
      <c r="B619" s="37" t="s">
        <v>2554</v>
      </c>
      <c r="C619" s="32">
        <v>40662</v>
      </c>
      <c r="D619" s="33" t="s">
        <v>2992</v>
      </c>
      <c r="E619" s="34">
        <v>8</v>
      </c>
    </row>
    <row r="620" spans="1:5">
      <c r="A620" s="32">
        <v>40712</v>
      </c>
      <c r="B620" s="37" t="s">
        <v>2430</v>
      </c>
      <c r="C620" s="32">
        <v>40662</v>
      </c>
      <c r="D620" s="33" t="s">
        <v>2992</v>
      </c>
      <c r="E620" s="34">
        <v>49.5</v>
      </c>
    </row>
    <row r="621" spans="1:5">
      <c r="A621" s="32">
        <v>40712</v>
      </c>
      <c r="B621" s="37" t="s">
        <v>2555</v>
      </c>
      <c r="C621" s="32">
        <v>40681</v>
      </c>
      <c r="D621" s="33" t="s">
        <v>2316</v>
      </c>
      <c r="E621" s="34">
        <v>880</v>
      </c>
    </row>
    <row r="622" spans="1:5">
      <c r="A622" s="32">
        <v>40712</v>
      </c>
      <c r="B622" s="37" t="s">
        <v>2594</v>
      </c>
      <c r="C622" s="32">
        <v>40662</v>
      </c>
      <c r="D622" s="33" t="s">
        <v>2593</v>
      </c>
      <c r="E622" s="34">
        <v>17.850000000000001</v>
      </c>
    </row>
    <row r="623" spans="1:5">
      <c r="A623" s="32">
        <v>40712</v>
      </c>
      <c r="B623" s="37" t="s">
        <v>2736</v>
      </c>
      <c r="C623" s="32">
        <v>40688</v>
      </c>
      <c r="D623" s="33" t="s">
        <v>2895</v>
      </c>
      <c r="E623" s="34">
        <v>2685.15</v>
      </c>
    </row>
    <row r="624" spans="1:5">
      <c r="A624" s="32">
        <v>40712</v>
      </c>
      <c r="B624" s="37" t="s">
        <v>2757</v>
      </c>
      <c r="C624" s="32">
        <v>40669</v>
      </c>
      <c r="D624" s="33" t="s">
        <v>2756</v>
      </c>
      <c r="E624" s="34">
        <v>1495</v>
      </c>
    </row>
    <row r="625" spans="1:5">
      <c r="A625" s="32">
        <v>40712</v>
      </c>
      <c r="B625" s="37" t="s">
        <v>3038</v>
      </c>
      <c r="C625" s="32">
        <v>40632</v>
      </c>
      <c r="D625" s="33" t="s">
        <v>2759</v>
      </c>
      <c r="E625" s="34">
        <v>69</v>
      </c>
    </row>
    <row r="626" spans="1:5">
      <c r="A626" s="32">
        <v>40712</v>
      </c>
      <c r="B626" s="37" t="s">
        <v>2760</v>
      </c>
      <c r="C626" s="32">
        <v>40632</v>
      </c>
      <c r="D626" s="33" t="s">
        <v>2759</v>
      </c>
      <c r="E626" s="34">
        <v>2.5299999999999998</v>
      </c>
    </row>
    <row r="627" spans="1:5">
      <c r="A627" s="32">
        <v>40712</v>
      </c>
      <c r="B627" s="37" t="s">
        <v>2758</v>
      </c>
      <c r="C627" s="32">
        <v>40632</v>
      </c>
      <c r="D627" s="33" t="s">
        <v>2759</v>
      </c>
      <c r="E627" s="34">
        <v>802.74</v>
      </c>
    </row>
    <row r="628" spans="1:5">
      <c r="A628" s="32">
        <v>40712</v>
      </c>
      <c r="B628" s="37" t="s">
        <v>2619</v>
      </c>
      <c r="C628" s="32">
        <v>40653</v>
      </c>
      <c r="D628" s="33" t="s">
        <v>2490</v>
      </c>
      <c r="E628" s="34">
        <v>965.36</v>
      </c>
    </row>
    <row r="629" spans="1:5">
      <c r="A629" s="32">
        <v>40712</v>
      </c>
      <c r="B629" s="37" t="s">
        <v>2899</v>
      </c>
      <c r="C629" s="32">
        <v>40661</v>
      </c>
      <c r="D629" s="33" t="s">
        <v>2898</v>
      </c>
      <c r="E629" s="34">
        <v>955.73</v>
      </c>
    </row>
    <row r="630" spans="1:5">
      <c r="A630" s="32">
        <v>40712</v>
      </c>
      <c r="B630" s="37" t="s">
        <v>2900</v>
      </c>
      <c r="C630" s="32">
        <v>40667</v>
      </c>
      <c r="D630" s="33" t="s">
        <v>2766</v>
      </c>
      <c r="E630" s="34">
        <v>2550</v>
      </c>
    </row>
    <row r="631" spans="1:5">
      <c r="A631" s="32">
        <v>40712</v>
      </c>
      <c r="B631" s="37" t="s">
        <v>2629</v>
      </c>
      <c r="C631" s="32">
        <v>40673</v>
      </c>
      <c r="D631" s="33" t="s">
        <v>2767</v>
      </c>
      <c r="E631" s="34">
        <v>2016</v>
      </c>
    </row>
    <row r="632" spans="1:5">
      <c r="A632" s="32">
        <v>40712</v>
      </c>
      <c r="B632" s="37" t="s">
        <v>2737</v>
      </c>
      <c r="C632" s="32">
        <v>40664</v>
      </c>
      <c r="D632" s="33" t="s">
        <v>2480</v>
      </c>
      <c r="E632" s="34">
        <v>48190</v>
      </c>
    </row>
    <row r="633" spans="1:5">
      <c r="A633" s="32">
        <v>40712</v>
      </c>
      <c r="B633" s="37">
        <v>11501843</v>
      </c>
      <c r="C633" s="32">
        <v>40633</v>
      </c>
      <c r="D633" s="33" t="s">
        <v>2604</v>
      </c>
      <c r="E633" s="34">
        <v>1770</v>
      </c>
    </row>
    <row r="634" spans="1:5">
      <c r="A634" s="32">
        <v>40712</v>
      </c>
      <c r="B634" s="37" t="s">
        <v>3300</v>
      </c>
      <c r="C634" s="32">
        <v>40628</v>
      </c>
      <c r="D634" s="33" t="s">
        <v>3218</v>
      </c>
      <c r="E634" s="34">
        <v>5947.06</v>
      </c>
    </row>
    <row r="635" spans="1:5">
      <c r="A635" s="32">
        <v>40712</v>
      </c>
      <c r="B635" s="37" t="s">
        <v>3219</v>
      </c>
      <c r="C635" s="32">
        <v>40628</v>
      </c>
      <c r="D635" s="33" t="s">
        <v>3218</v>
      </c>
      <c r="E635" s="34">
        <v>6094.68</v>
      </c>
    </row>
    <row r="636" spans="1:5">
      <c r="A636" s="32">
        <v>40712</v>
      </c>
      <c r="B636" s="37" t="s">
        <v>3220</v>
      </c>
      <c r="C636" s="32">
        <v>40632</v>
      </c>
      <c r="D636" s="33" t="s">
        <v>2925</v>
      </c>
      <c r="E636" s="34">
        <v>90</v>
      </c>
    </row>
    <row r="637" spans="1:5">
      <c r="A637" s="32">
        <v>40712</v>
      </c>
      <c r="B637" s="37" t="s">
        <v>2753</v>
      </c>
      <c r="C637" s="32">
        <v>40642</v>
      </c>
      <c r="D637" s="33" t="s">
        <v>2752</v>
      </c>
      <c r="E637" s="34">
        <v>7500</v>
      </c>
    </row>
    <row r="638" spans="1:5">
      <c r="A638" s="32">
        <v>40712</v>
      </c>
      <c r="B638" s="37" t="s">
        <v>2754</v>
      </c>
      <c r="C638" s="32">
        <v>40642</v>
      </c>
      <c r="D638" s="33" t="s">
        <v>2755</v>
      </c>
      <c r="E638" s="34">
        <v>585</v>
      </c>
    </row>
    <row r="639" spans="1:5">
      <c r="A639" s="32">
        <v>40712</v>
      </c>
      <c r="B639" s="37" t="s">
        <v>2750</v>
      </c>
      <c r="C639" s="32">
        <v>40662</v>
      </c>
      <c r="D639" s="33" t="s">
        <v>3102</v>
      </c>
      <c r="E639" s="34">
        <v>246.06</v>
      </c>
    </row>
    <row r="640" spans="1:5">
      <c r="A640" s="32">
        <v>40712</v>
      </c>
      <c r="B640" s="37" t="s">
        <v>2751</v>
      </c>
      <c r="C640" s="32">
        <v>40673</v>
      </c>
      <c r="D640" s="33" t="s">
        <v>2614</v>
      </c>
      <c r="E640" s="34">
        <v>3523.2</v>
      </c>
    </row>
    <row r="641" spans="1:5">
      <c r="A641" s="32">
        <v>40712</v>
      </c>
      <c r="B641" s="37" t="s">
        <v>2615</v>
      </c>
      <c r="C641" s="32">
        <v>40680</v>
      </c>
      <c r="D641" s="33" t="s">
        <v>2616</v>
      </c>
      <c r="E641" s="34">
        <v>7280</v>
      </c>
    </row>
    <row r="642" spans="1:5">
      <c r="A642" s="32">
        <v>40712</v>
      </c>
      <c r="B642" s="37" t="s">
        <v>2753</v>
      </c>
      <c r="C642" s="32">
        <v>40633</v>
      </c>
      <c r="D642" s="33" t="s">
        <v>2486</v>
      </c>
      <c r="E642" s="34">
        <v>7320</v>
      </c>
    </row>
    <row r="643" spans="1:5">
      <c r="A643" s="32">
        <v>40712</v>
      </c>
      <c r="B643" s="37" t="s">
        <v>2420</v>
      </c>
      <c r="C643" s="32">
        <v>40681</v>
      </c>
      <c r="D643" s="33" t="s">
        <v>2548</v>
      </c>
      <c r="E643" s="34">
        <v>12240</v>
      </c>
    </row>
    <row r="644" spans="1:5">
      <c r="A644" s="32">
        <v>40712</v>
      </c>
      <c r="B644" s="37" t="s">
        <v>2032</v>
      </c>
      <c r="C644" s="32">
        <v>40647</v>
      </c>
      <c r="D644" s="33" t="s">
        <v>1780</v>
      </c>
      <c r="E644" s="34">
        <v>6588</v>
      </c>
    </row>
    <row r="645" spans="1:5">
      <c r="A645" s="32">
        <v>40712</v>
      </c>
      <c r="B645" s="37" t="s">
        <v>2310</v>
      </c>
      <c r="C645" s="32">
        <v>40697</v>
      </c>
      <c r="D645" s="33" t="s">
        <v>2426</v>
      </c>
      <c r="E645" s="34">
        <v>750</v>
      </c>
    </row>
    <row r="646" spans="1:5">
      <c r="A646" s="32">
        <v>40712</v>
      </c>
      <c r="B646" s="37" t="s">
        <v>2427</v>
      </c>
      <c r="C646" s="32">
        <v>40693</v>
      </c>
      <c r="D646" s="33" t="s">
        <v>2428</v>
      </c>
      <c r="E646" s="40">
        <v>1327.96</v>
      </c>
    </row>
    <row r="647" spans="1:5">
      <c r="A647" s="32">
        <v>40712</v>
      </c>
      <c r="B647" s="37" t="s">
        <v>2429</v>
      </c>
      <c r="C647" s="32">
        <v>40680</v>
      </c>
      <c r="D647" s="33" t="s">
        <v>2428</v>
      </c>
      <c r="E647" s="40">
        <v>3098.58</v>
      </c>
    </row>
    <row r="648" spans="1:5">
      <c r="A648" s="32">
        <v>40722</v>
      </c>
      <c r="B648" s="37" t="s">
        <v>1525</v>
      </c>
      <c r="C648" s="32">
        <v>40647</v>
      </c>
      <c r="D648" s="33" t="s">
        <v>1526</v>
      </c>
      <c r="E648" s="34">
        <v>6120</v>
      </c>
    </row>
    <row r="649" spans="1:5">
      <c r="A649" s="32">
        <v>40722</v>
      </c>
      <c r="B649" s="37" t="s">
        <v>1527</v>
      </c>
      <c r="C649" s="32">
        <v>40674</v>
      </c>
      <c r="D649" s="33" t="s">
        <v>1528</v>
      </c>
      <c r="E649" s="34">
        <v>614.88</v>
      </c>
    </row>
    <row r="650" spans="1:5">
      <c r="A650" s="32">
        <v>40722</v>
      </c>
      <c r="B650" s="37" t="s">
        <v>1260</v>
      </c>
      <c r="C650" s="32">
        <v>40693</v>
      </c>
      <c r="D650" s="33" t="s">
        <v>1259</v>
      </c>
      <c r="E650" s="34">
        <v>793</v>
      </c>
    </row>
    <row r="651" spans="1:5">
      <c r="A651" s="32">
        <v>40722</v>
      </c>
      <c r="B651" s="37" t="s">
        <v>1261</v>
      </c>
      <c r="C651" s="32">
        <v>40701</v>
      </c>
      <c r="D651" s="33" t="s">
        <v>1562</v>
      </c>
      <c r="E651" s="34">
        <v>338727.85</v>
      </c>
    </row>
    <row r="652" spans="1:5">
      <c r="A652" s="32">
        <v>40722</v>
      </c>
      <c r="B652" s="37" t="s">
        <v>1564</v>
      </c>
      <c r="C652" s="32">
        <v>40703</v>
      </c>
      <c r="D652" s="33" t="s">
        <v>1563</v>
      </c>
      <c r="E652" s="34">
        <v>22791.93</v>
      </c>
    </row>
    <row r="653" spans="1:5">
      <c r="A653" s="32">
        <v>40722</v>
      </c>
      <c r="B653" s="37" t="s">
        <v>1565</v>
      </c>
      <c r="C653" s="32">
        <v>40703</v>
      </c>
      <c r="D653" s="33" t="s">
        <v>1563</v>
      </c>
      <c r="E653" s="34">
        <v>82717.56</v>
      </c>
    </row>
    <row r="654" spans="1:5">
      <c r="A654" s="32">
        <v>40722</v>
      </c>
      <c r="B654" s="37" t="s">
        <v>1261</v>
      </c>
      <c r="C654" s="32">
        <v>40645</v>
      </c>
      <c r="D654" s="33" t="s">
        <v>1563</v>
      </c>
      <c r="E654" s="34">
        <v>95132.95</v>
      </c>
    </row>
    <row r="655" spans="1:5">
      <c r="A655" s="32">
        <v>40724</v>
      </c>
      <c r="B655" s="37" t="s">
        <v>2029</v>
      </c>
      <c r="C655" s="32">
        <v>40610</v>
      </c>
      <c r="D655" s="33" t="s">
        <v>1644</v>
      </c>
      <c r="E655" s="34">
        <f>1464-244</f>
        <v>1220</v>
      </c>
    </row>
    <row r="656" spans="1:5">
      <c r="A656" s="32">
        <v>40724</v>
      </c>
      <c r="B656" s="37" t="s">
        <v>1898</v>
      </c>
      <c r="C656" s="32">
        <v>40633</v>
      </c>
      <c r="D656" s="33" t="s">
        <v>1789</v>
      </c>
      <c r="E656" s="34">
        <v>9390</v>
      </c>
    </row>
    <row r="657" spans="1:5">
      <c r="A657" s="32">
        <v>40730</v>
      </c>
      <c r="B657" s="37" t="s">
        <v>1909</v>
      </c>
      <c r="C657" s="32">
        <v>40659</v>
      </c>
      <c r="D657" s="33" t="s">
        <v>1778</v>
      </c>
      <c r="E657" s="34">
        <v>4045</v>
      </c>
    </row>
    <row r="658" spans="1:5">
      <c r="A658" s="32">
        <v>40730</v>
      </c>
      <c r="B658" s="37" t="s">
        <v>1643</v>
      </c>
      <c r="C658" s="32">
        <v>40715</v>
      </c>
      <c r="D658" s="33" t="s">
        <v>1642</v>
      </c>
      <c r="E658" s="34">
        <v>26107</v>
      </c>
    </row>
    <row r="659" spans="1:5">
      <c r="A659" s="32">
        <v>40731</v>
      </c>
      <c r="B659" s="37" t="s">
        <v>2811</v>
      </c>
      <c r="C659" s="32">
        <v>40701</v>
      </c>
      <c r="D659" s="33" t="s">
        <v>2926</v>
      </c>
      <c r="E659" s="34">
        <v>1147.28</v>
      </c>
    </row>
    <row r="660" spans="1:5">
      <c r="A660" s="32">
        <v>40733</v>
      </c>
      <c r="B660" s="37"/>
      <c r="C660" s="32"/>
      <c r="D660" s="33" t="s">
        <v>2613</v>
      </c>
      <c r="E660" s="34">
        <v>60</v>
      </c>
    </row>
    <row r="661" spans="1:5">
      <c r="A661" s="32">
        <v>40733</v>
      </c>
      <c r="B661" s="37" t="s">
        <v>2762</v>
      </c>
      <c r="C661" s="32">
        <v>40688</v>
      </c>
      <c r="D661" s="33" t="s">
        <v>2617</v>
      </c>
      <c r="E661" s="34">
        <v>1188.81</v>
      </c>
    </row>
    <row r="662" spans="1:5">
      <c r="A662" s="32">
        <v>40733</v>
      </c>
      <c r="B662" s="37" t="s">
        <v>2763</v>
      </c>
      <c r="C662" s="32">
        <v>40666</v>
      </c>
      <c r="D662" s="33" t="s">
        <v>2627</v>
      </c>
      <c r="E662" s="34">
        <v>1109.8399999999999</v>
      </c>
    </row>
    <row r="663" spans="1:5">
      <c r="A663" s="32">
        <v>40733</v>
      </c>
      <c r="B663" s="37" t="s">
        <v>3012</v>
      </c>
      <c r="C663" s="32">
        <v>40632</v>
      </c>
      <c r="D663" s="33" t="s">
        <v>2495</v>
      </c>
      <c r="E663" s="34">
        <v>988.2</v>
      </c>
    </row>
    <row r="664" spans="1:5">
      <c r="A664" s="32">
        <v>40733</v>
      </c>
      <c r="B664" s="37" t="s">
        <v>2874</v>
      </c>
      <c r="C664" s="32">
        <v>40631</v>
      </c>
      <c r="D664" s="33" t="s">
        <v>3259</v>
      </c>
      <c r="E664" s="34">
        <v>6719.76</v>
      </c>
    </row>
    <row r="665" spans="1:5">
      <c r="A665" s="32">
        <v>40733</v>
      </c>
      <c r="B665" s="37" t="s">
        <v>2693</v>
      </c>
      <c r="C665" s="32">
        <v>40631</v>
      </c>
      <c r="D665" s="33" t="s">
        <v>2692</v>
      </c>
      <c r="E665" s="34">
        <v>4530</v>
      </c>
    </row>
    <row r="666" spans="1:5">
      <c r="A666" s="32">
        <v>40733</v>
      </c>
      <c r="B666" s="37" t="s">
        <v>2685</v>
      </c>
      <c r="C666" s="32">
        <v>40664</v>
      </c>
      <c r="D666" s="33" t="s">
        <v>2827</v>
      </c>
      <c r="E666" s="34">
        <v>4514</v>
      </c>
    </row>
    <row r="667" spans="1:5">
      <c r="A667" s="32">
        <v>40733</v>
      </c>
      <c r="B667" s="37"/>
      <c r="C667" s="32"/>
      <c r="D667" s="33" t="s">
        <v>2961</v>
      </c>
      <c r="E667" s="34">
        <v>487</v>
      </c>
    </row>
    <row r="668" spans="1:5">
      <c r="A668" s="32">
        <v>40733</v>
      </c>
      <c r="B668" s="37" t="s">
        <v>2549</v>
      </c>
      <c r="C668" s="32">
        <v>40689</v>
      </c>
      <c r="D668" s="33" t="s">
        <v>2686</v>
      </c>
      <c r="E668" s="34">
        <v>1952.36</v>
      </c>
    </row>
    <row r="669" spans="1:5">
      <c r="A669" s="32">
        <v>40733</v>
      </c>
      <c r="B669" s="37" t="s">
        <v>2687</v>
      </c>
      <c r="C669" s="32">
        <v>40675</v>
      </c>
      <c r="D669" s="33" t="s">
        <v>2550</v>
      </c>
      <c r="E669" s="34">
        <v>2397.2399999999998</v>
      </c>
    </row>
    <row r="670" spans="1:5">
      <c r="A670" s="32">
        <v>40733</v>
      </c>
      <c r="B670" s="37" t="s">
        <v>2688</v>
      </c>
      <c r="C670" s="32">
        <v>40698</v>
      </c>
      <c r="D670" s="33" t="s">
        <v>2689</v>
      </c>
      <c r="E670" s="34">
        <v>68600</v>
      </c>
    </row>
    <row r="671" spans="1:5">
      <c r="A671" s="32">
        <v>40733</v>
      </c>
      <c r="B671" s="37" t="s">
        <v>2830</v>
      </c>
      <c r="C671" s="32">
        <v>40662</v>
      </c>
      <c r="D671" s="33" t="s">
        <v>2829</v>
      </c>
      <c r="E671" s="34">
        <v>28</v>
      </c>
    </row>
    <row r="672" spans="1:5">
      <c r="A672" s="32">
        <v>40733</v>
      </c>
      <c r="B672" s="37" t="s">
        <v>2699</v>
      </c>
      <c r="C672" s="32">
        <v>40662</v>
      </c>
      <c r="D672" s="33" t="s">
        <v>2829</v>
      </c>
      <c r="E672" s="34">
        <v>1839.34</v>
      </c>
    </row>
    <row r="673" spans="1:5">
      <c r="A673" s="32">
        <v>40733</v>
      </c>
      <c r="B673" s="37" t="s">
        <v>2703</v>
      </c>
      <c r="C673" s="32">
        <v>40656</v>
      </c>
      <c r="D673" s="33" t="s">
        <v>2700</v>
      </c>
      <c r="E673" s="34">
        <v>950</v>
      </c>
    </row>
    <row r="674" spans="1:5">
      <c r="A674" s="32">
        <v>40733</v>
      </c>
      <c r="B674" s="37" t="s">
        <v>2558</v>
      </c>
      <c r="C674" s="32">
        <v>40676</v>
      </c>
      <c r="D674" s="33" t="s">
        <v>2832</v>
      </c>
      <c r="E674" s="34">
        <v>375.37</v>
      </c>
    </row>
    <row r="675" spans="1:5">
      <c r="A675" s="32">
        <v>40733</v>
      </c>
      <c r="B675" s="37" t="s">
        <v>2996</v>
      </c>
      <c r="C675" s="32">
        <v>40680</v>
      </c>
      <c r="D675" s="33" t="s">
        <v>2559</v>
      </c>
      <c r="E675" s="34">
        <v>95.82</v>
      </c>
    </row>
    <row r="676" spans="1:5">
      <c r="A676" s="32">
        <v>40733</v>
      </c>
      <c r="B676" s="37" t="s">
        <v>2997</v>
      </c>
      <c r="C676" s="32">
        <v>40677</v>
      </c>
      <c r="D676" s="33" t="s">
        <v>3142</v>
      </c>
      <c r="E676" s="34">
        <v>2000</v>
      </c>
    </row>
    <row r="677" spans="1:5">
      <c r="A677" s="32">
        <v>40733</v>
      </c>
      <c r="B677" s="37" t="s">
        <v>2995</v>
      </c>
      <c r="C677" s="32">
        <v>40682</v>
      </c>
      <c r="D677" s="33" t="s">
        <v>3142</v>
      </c>
      <c r="E677" s="34">
        <v>3000</v>
      </c>
    </row>
    <row r="678" spans="1:5">
      <c r="A678" s="32">
        <v>40736</v>
      </c>
      <c r="B678" s="37" t="s">
        <v>1433</v>
      </c>
      <c r="C678" s="32">
        <v>40692</v>
      </c>
      <c r="D678" s="33" t="s">
        <v>1579</v>
      </c>
      <c r="E678" s="34">
        <v>858</v>
      </c>
    </row>
    <row r="679" spans="1:5">
      <c r="A679" s="32">
        <v>40736</v>
      </c>
      <c r="B679" s="37" t="s">
        <v>1721</v>
      </c>
      <c r="C679" s="32">
        <v>40692</v>
      </c>
      <c r="D679" s="33" t="s">
        <v>1579</v>
      </c>
      <c r="E679" s="34">
        <v>6.33</v>
      </c>
    </row>
    <row r="680" spans="1:5">
      <c r="A680" s="32">
        <v>40736</v>
      </c>
      <c r="B680" s="37" t="s">
        <v>1723</v>
      </c>
      <c r="C680" s="32">
        <v>40662</v>
      </c>
      <c r="D680" s="33" t="s">
        <v>1579</v>
      </c>
      <c r="E680" s="34">
        <v>331.5</v>
      </c>
    </row>
    <row r="681" spans="1:5">
      <c r="A681" s="32">
        <v>40736</v>
      </c>
      <c r="B681" s="37" t="s">
        <v>1724</v>
      </c>
      <c r="C681" s="32">
        <v>40723</v>
      </c>
      <c r="D681" s="33" t="s">
        <v>1579</v>
      </c>
      <c r="E681" s="34">
        <v>615.98</v>
      </c>
    </row>
    <row r="682" spans="1:5">
      <c r="A682" s="32">
        <v>40736</v>
      </c>
      <c r="B682" s="37" t="s">
        <v>1720</v>
      </c>
      <c r="C682" s="32">
        <v>40692</v>
      </c>
      <c r="D682" s="33" t="s">
        <v>1579</v>
      </c>
      <c r="E682" s="34">
        <v>25.68</v>
      </c>
    </row>
    <row r="683" spans="1:5">
      <c r="A683" s="32">
        <v>40736</v>
      </c>
      <c r="B683" s="37" t="s">
        <v>1437</v>
      </c>
      <c r="C683" s="32">
        <v>40692</v>
      </c>
      <c r="D683" s="33" t="s">
        <v>1579</v>
      </c>
      <c r="E683" s="34">
        <v>822.12</v>
      </c>
    </row>
    <row r="684" spans="1:5">
      <c r="A684" s="32">
        <v>40736</v>
      </c>
      <c r="B684" s="37" t="s">
        <v>1389</v>
      </c>
      <c r="C684" s="32">
        <v>40692</v>
      </c>
      <c r="D684" s="33" t="s">
        <v>1579</v>
      </c>
      <c r="E684" s="34">
        <v>1.17</v>
      </c>
    </row>
    <row r="685" spans="1:5">
      <c r="A685" s="32">
        <v>40736</v>
      </c>
      <c r="B685" s="37" t="s">
        <v>1390</v>
      </c>
      <c r="C685" s="32">
        <v>40692</v>
      </c>
      <c r="D685" s="33" t="s">
        <v>1579</v>
      </c>
      <c r="E685" s="34">
        <v>112.2</v>
      </c>
    </row>
    <row r="686" spans="1:5">
      <c r="A686" s="32">
        <v>40736</v>
      </c>
      <c r="B686" s="37" t="s">
        <v>1391</v>
      </c>
      <c r="C686" s="32">
        <v>40692</v>
      </c>
      <c r="D686" s="33" t="s">
        <v>1579</v>
      </c>
      <c r="E686" s="34">
        <v>9.6199999999999992</v>
      </c>
    </row>
    <row r="687" spans="1:5">
      <c r="A687" s="32">
        <v>40736</v>
      </c>
      <c r="B687" s="37" t="s">
        <v>1396</v>
      </c>
      <c r="C687" s="32">
        <v>40692</v>
      </c>
      <c r="D687" s="33" t="s">
        <v>1579</v>
      </c>
      <c r="E687" s="34">
        <v>987.36</v>
      </c>
    </row>
    <row r="688" spans="1:5">
      <c r="A688" s="32">
        <v>40736</v>
      </c>
      <c r="B688" s="37" t="s">
        <v>1397</v>
      </c>
      <c r="C688" s="32">
        <v>40662</v>
      </c>
      <c r="D688" s="33" t="s">
        <v>1579</v>
      </c>
      <c r="E688" s="34">
        <v>22.56</v>
      </c>
    </row>
    <row r="689" spans="1:5">
      <c r="A689" s="32">
        <v>40736</v>
      </c>
      <c r="B689" s="37" t="s">
        <v>1542</v>
      </c>
      <c r="C689" s="32">
        <v>40692</v>
      </c>
      <c r="D689" s="33" t="s">
        <v>1579</v>
      </c>
      <c r="E689" s="34">
        <v>82.54</v>
      </c>
    </row>
    <row r="690" spans="1:5">
      <c r="A690" s="32">
        <v>40736</v>
      </c>
      <c r="B690" s="37" t="s">
        <v>1543</v>
      </c>
      <c r="C690" s="32">
        <v>40692</v>
      </c>
      <c r="D690" s="33" t="s">
        <v>1579</v>
      </c>
      <c r="E690" s="34">
        <v>130.56</v>
      </c>
    </row>
    <row r="691" spans="1:5">
      <c r="A691" s="32">
        <v>40736</v>
      </c>
      <c r="B691" s="37" t="s">
        <v>1398</v>
      </c>
      <c r="C691" s="32">
        <v>40692</v>
      </c>
      <c r="D691" s="33" t="s">
        <v>1579</v>
      </c>
      <c r="E691" s="34">
        <v>184.39</v>
      </c>
    </row>
    <row r="692" spans="1:5">
      <c r="A692" s="32">
        <v>40736</v>
      </c>
      <c r="B692" s="37" t="s">
        <v>1399</v>
      </c>
      <c r="C692" s="32">
        <v>40692</v>
      </c>
      <c r="D692" s="33" t="s">
        <v>1579</v>
      </c>
      <c r="E692" s="34">
        <v>808.86</v>
      </c>
    </row>
    <row r="693" spans="1:5">
      <c r="A693" s="32">
        <v>40736</v>
      </c>
      <c r="B693" s="37" t="s">
        <v>1400</v>
      </c>
      <c r="C693" s="32">
        <v>40692</v>
      </c>
      <c r="D693" s="33" t="s">
        <v>1579</v>
      </c>
      <c r="E693" s="34">
        <v>2395.98</v>
      </c>
    </row>
    <row r="694" spans="1:5">
      <c r="A694" s="32">
        <v>40736</v>
      </c>
      <c r="B694" s="37" t="s">
        <v>1401</v>
      </c>
      <c r="C694" s="32">
        <v>40692</v>
      </c>
      <c r="D694" s="33" t="s">
        <v>1579</v>
      </c>
      <c r="E694" s="34">
        <v>31.99</v>
      </c>
    </row>
    <row r="695" spans="1:5">
      <c r="A695" s="32">
        <v>40736</v>
      </c>
      <c r="B695" s="37" t="s">
        <v>1402</v>
      </c>
      <c r="C695" s="32">
        <v>40692</v>
      </c>
      <c r="D695" s="33" t="s">
        <v>1579</v>
      </c>
      <c r="E695" s="34">
        <v>174.94</v>
      </c>
    </row>
    <row r="696" spans="1:5">
      <c r="A696" s="32">
        <v>40736</v>
      </c>
      <c r="B696" s="37" t="s">
        <v>1403</v>
      </c>
      <c r="C696" s="32">
        <v>40692</v>
      </c>
      <c r="D696" s="33" t="s">
        <v>1579</v>
      </c>
      <c r="E696" s="34">
        <v>322.73</v>
      </c>
    </row>
    <row r="697" spans="1:5">
      <c r="A697" s="32">
        <v>40736</v>
      </c>
      <c r="B697" s="37" t="s">
        <v>1249</v>
      </c>
      <c r="C697" s="32">
        <v>40662</v>
      </c>
      <c r="D697" s="33" t="s">
        <v>1579</v>
      </c>
      <c r="E697" s="34">
        <v>617.84</v>
      </c>
    </row>
    <row r="698" spans="1:5">
      <c r="A698" s="32">
        <v>40736</v>
      </c>
      <c r="B698" s="37" t="s">
        <v>1247</v>
      </c>
      <c r="C698" s="32">
        <v>40692</v>
      </c>
      <c r="D698" s="33" t="s">
        <v>1579</v>
      </c>
      <c r="E698" s="34">
        <v>2621.0300000000002</v>
      </c>
    </row>
    <row r="699" spans="1:5">
      <c r="A699" s="32">
        <v>40736</v>
      </c>
      <c r="B699" s="37" t="s">
        <v>1248</v>
      </c>
      <c r="C699" s="32">
        <v>40652</v>
      </c>
      <c r="D699" s="33" t="s">
        <v>1101</v>
      </c>
      <c r="E699" s="34">
        <v>274.5</v>
      </c>
    </row>
    <row r="700" spans="1:5">
      <c r="A700" s="32">
        <v>40736</v>
      </c>
      <c r="B700" s="37" t="s">
        <v>1413</v>
      </c>
      <c r="C700" s="32">
        <v>40662</v>
      </c>
      <c r="D700" s="33" t="s">
        <v>1412</v>
      </c>
      <c r="E700" s="34">
        <v>1100</v>
      </c>
    </row>
    <row r="701" spans="1:5">
      <c r="A701" s="32">
        <v>40736</v>
      </c>
      <c r="B701" s="37" t="s">
        <v>1772</v>
      </c>
      <c r="C701" s="32">
        <v>40720</v>
      </c>
      <c r="D701" s="33" t="s">
        <v>1774</v>
      </c>
      <c r="E701" s="34">
        <v>4950</v>
      </c>
    </row>
    <row r="702" spans="1:5">
      <c r="A702" s="32">
        <v>40736</v>
      </c>
      <c r="B702" s="37" t="s">
        <v>1776</v>
      </c>
      <c r="C702" s="32">
        <v>40662</v>
      </c>
      <c r="D702" s="33" t="s">
        <v>1775</v>
      </c>
      <c r="E702" s="34">
        <v>450</v>
      </c>
    </row>
    <row r="703" spans="1:5">
      <c r="A703" s="32">
        <v>40736</v>
      </c>
      <c r="B703" s="37" t="s">
        <v>1636</v>
      </c>
      <c r="C703" s="32">
        <v>40668</v>
      </c>
      <c r="D703" s="33" t="s">
        <v>1196</v>
      </c>
      <c r="E703" s="34">
        <v>334</v>
      </c>
    </row>
    <row r="704" spans="1:5">
      <c r="A704" s="32">
        <v>40736</v>
      </c>
      <c r="B704" s="37" t="s">
        <v>1198</v>
      </c>
      <c r="C704" s="32">
        <v>40656</v>
      </c>
      <c r="D704" s="33" t="s">
        <v>1197</v>
      </c>
      <c r="E704" s="34">
        <v>789.95</v>
      </c>
    </row>
    <row r="705" spans="1:5">
      <c r="A705" s="32">
        <v>40736</v>
      </c>
      <c r="B705" s="37" t="s">
        <v>1199</v>
      </c>
      <c r="C705" s="32">
        <v>40670</v>
      </c>
      <c r="D705" s="33" t="s">
        <v>1329</v>
      </c>
      <c r="E705" s="34">
        <v>130</v>
      </c>
    </row>
    <row r="706" spans="1:5">
      <c r="A706" s="32">
        <v>40736</v>
      </c>
      <c r="B706" s="37" t="s">
        <v>1492</v>
      </c>
      <c r="C706" s="32">
        <v>40662</v>
      </c>
      <c r="D706" s="33" t="s">
        <v>1330</v>
      </c>
      <c r="E706" s="34">
        <v>687.27</v>
      </c>
    </row>
    <row r="707" spans="1:5">
      <c r="A707" s="32">
        <v>40738</v>
      </c>
      <c r="B707" s="37" t="s">
        <v>1567</v>
      </c>
      <c r="C707" s="32">
        <v>40661</v>
      </c>
      <c r="D707" s="33" t="s">
        <v>1156</v>
      </c>
      <c r="E707" s="34">
        <v>122</v>
      </c>
    </row>
    <row r="708" spans="1:5">
      <c r="A708" s="32">
        <v>40738</v>
      </c>
      <c r="B708" s="37" t="s">
        <v>1771</v>
      </c>
      <c r="C708" s="32">
        <v>40646</v>
      </c>
      <c r="D708" s="33" t="s">
        <v>1637</v>
      </c>
      <c r="E708" s="34">
        <v>275560.98</v>
      </c>
    </row>
    <row r="709" spans="1:5">
      <c r="A709" s="32">
        <v>40746</v>
      </c>
      <c r="B709" s="37" t="s">
        <v>2694</v>
      </c>
      <c r="C709" s="32">
        <v>40632</v>
      </c>
      <c r="D709" s="33" t="s">
        <v>2691</v>
      </c>
      <c r="E709" s="34">
        <v>1830</v>
      </c>
    </row>
    <row r="710" spans="1:5">
      <c r="A710" s="32">
        <v>40746</v>
      </c>
      <c r="B710" s="37" t="s">
        <v>2557</v>
      </c>
      <c r="C710" s="32">
        <v>40611</v>
      </c>
      <c r="D710" s="33" t="s">
        <v>2556</v>
      </c>
      <c r="E710" s="34">
        <v>5328.96</v>
      </c>
    </row>
    <row r="711" spans="1:5">
      <c r="A711" s="32">
        <v>40746</v>
      </c>
      <c r="B711" s="37" t="s">
        <v>2828</v>
      </c>
      <c r="C711" s="32">
        <v>40606</v>
      </c>
      <c r="D711" s="33" t="s">
        <v>2965</v>
      </c>
      <c r="E711" s="34">
        <v>4488.95</v>
      </c>
    </row>
    <row r="712" spans="1:5">
      <c r="A712" s="32">
        <v>40746</v>
      </c>
      <c r="B712" s="37" t="s">
        <v>2866</v>
      </c>
      <c r="C712" s="32">
        <v>40652</v>
      </c>
      <c r="D712" s="33" t="s">
        <v>2702</v>
      </c>
      <c r="E712" s="34">
        <v>19420.47</v>
      </c>
    </row>
    <row r="713" spans="1:5">
      <c r="A713" s="32">
        <v>40746</v>
      </c>
      <c r="B713" s="37" t="s">
        <v>2728</v>
      </c>
      <c r="C713" s="32">
        <v>40705</v>
      </c>
      <c r="D713" s="33" t="s">
        <v>2702</v>
      </c>
      <c r="E713" s="34">
        <v>15826.33</v>
      </c>
    </row>
    <row r="714" spans="1:5">
      <c r="A714" s="32">
        <v>40746</v>
      </c>
      <c r="B714" s="37" t="s">
        <v>2730</v>
      </c>
      <c r="C714" s="32">
        <v>40690</v>
      </c>
      <c r="D714" s="33" t="s">
        <v>2729</v>
      </c>
      <c r="E714" s="34">
        <v>150</v>
      </c>
    </row>
    <row r="715" spans="1:5">
      <c r="A715" s="32">
        <v>40746</v>
      </c>
      <c r="B715" s="37" t="s">
        <v>2590</v>
      </c>
      <c r="C715" s="32">
        <v>40744</v>
      </c>
      <c r="D715" s="33" t="s">
        <v>2591</v>
      </c>
      <c r="E715" s="34">
        <v>300</v>
      </c>
    </row>
    <row r="716" spans="1:5">
      <c r="A716" s="32">
        <v>40746</v>
      </c>
      <c r="B716" s="37" t="s">
        <v>2732</v>
      </c>
      <c r="C716" s="32">
        <v>40696</v>
      </c>
      <c r="D716" s="33" t="s">
        <v>2731</v>
      </c>
      <c r="E716" s="34">
        <v>488</v>
      </c>
    </row>
    <row r="717" spans="1:5">
      <c r="A717" s="32">
        <v>40746</v>
      </c>
      <c r="B717" s="37" t="s">
        <v>2733</v>
      </c>
      <c r="C717" s="32">
        <v>40696</v>
      </c>
      <c r="D717" s="33" t="s">
        <v>2731</v>
      </c>
      <c r="E717" s="34">
        <v>274.5</v>
      </c>
    </row>
    <row r="718" spans="1:5">
      <c r="A718" s="32">
        <v>40746</v>
      </c>
      <c r="B718" s="37" t="s">
        <v>2735</v>
      </c>
      <c r="C718" s="32">
        <v>40731</v>
      </c>
      <c r="D718" s="33" t="s">
        <v>2734</v>
      </c>
      <c r="E718" s="34">
        <v>4400</v>
      </c>
    </row>
    <row r="719" spans="1:5">
      <c r="A719" s="32">
        <v>40746</v>
      </c>
      <c r="B719" s="37" t="s">
        <v>3079</v>
      </c>
      <c r="C719" s="32">
        <v>40724</v>
      </c>
      <c r="D719" s="33" t="s">
        <v>2794</v>
      </c>
      <c r="E719" s="34">
        <v>2502</v>
      </c>
    </row>
    <row r="720" spans="1:5">
      <c r="A720" s="32">
        <v>40746</v>
      </c>
      <c r="B720" s="37" t="s">
        <v>2796</v>
      </c>
      <c r="C720" s="32">
        <v>40724</v>
      </c>
      <c r="D720" s="33" t="s">
        <v>2795</v>
      </c>
      <c r="E720" s="34">
        <v>2495</v>
      </c>
    </row>
    <row r="721" spans="1:5">
      <c r="A721" s="32">
        <v>40746</v>
      </c>
      <c r="B721" s="37" t="s">
        <v>2797</v>
      </c>
      <c r="C721" s="32">
        <v>40730</v>
      </c>
      <c r="D721" s="33" t="s">
        <v>2937</v>
      </c>
      <c r="E721" s="34">
        <v>2500</v>
      </c>
    </row>
    <row r="722" spans="1:5">
      <c r="A722" s="32">
        <v>40746</v>
      </c>
      <c r="B722" s="37" t="s">
        <v>2661</v>
      </c>
      <c r="C722" s="32">
        <v>40722</v>
      </c>
      <c r="D722" s="33" t="s">
        <v>2660</v>
      </c>
      <c r="E722" s="34">
        <v>450</v>
      </c>
    </row>
    <row r="723" spans="1:5">
      <c r="A723" s="32">
        <v>40746</v>
      </c>
      <c r="B723" s="37" t="s">
        <v>2662</v>
      </c>
      <c r="C723" s="32">
        <v>40725</v>
      </c>
      <c r="D723" s="33" t="s">
        <v>2798</v>
      </c>
      <c r="E723" s="34">
        <v>5000</v>
      </c>
    </row>
    <row r="724" spans="1:5">
      <c r="A724" s="32">
        <v>40746</v>
      </c>
      <c r="B724" s="37" t="s">
        <v>2804</v>
      </c>
      <c r="C724" s="32"/>
      <c r="D724" s="33" t="s">
        <v>2799</v>
      </c>
      <c r="E724" s="34">
        <v>7500</v>
      </c>
    </row>
    <row r="725" spans="1:5">
      <c r="A725" s="32">
        <v>40746</v>
      </c>
      <c r="B725" s="37" t="s">
        <v>2896</v>
      </c>
      <c r="C725" s="32">
        <v>40705</v>
      </c>
      <c r="D725" s="33" t="s">
        <v>3036</v>
      </c>
      <c r="E725" s="34">
        <v>446.4</v>
      </c>
    </row>
    <row r="726" spans="1:5">
      <c r="A726" s="32">
        <v>40746</v>
      </c>
      <c r="B726" s="37" t="s">
        <v>3186</v>
      </c>
      <c r="C726" s="32">
        <v>40724</v>
      </c>
      <c r="D726" s="33" t="s">
        <v>2897</v>
      </c>
      <c r="E726" s="34">
        <v>18225.759999999998</v>
      </c>
    </row>
    <row r="727" spans="1:5">
      <c r="A727" s="32">
        <v>40746</v>
      </c>
      <c r="B727" s="37" t="s">
        <v>3187</v>
      </c>
      <c r="C727" s="32">
        <v>40601</v>
      </c>
      <c r="D727" s="33" t="s">
        <v>2620</v>
      </c>
      <c r="E727" s="34">
        <v>262.79000000000002</v>
      </c>
    </row>
    <row r="728" spans="1:5">
      <c r="A728" s="32">
        <v>40746</v>
      </c>
      <c r="B728" s="37" t="s">
        <v>2622</v>
      </c>
      <c r="C728" s="32">
        <v>40709</v>
      </c>
      <c r="D728" s="33" t="s">
        <v>2621</v>
      </c>
      <c r="E728" s="34">
        <v>601.79999999999995</v>
      </c>
    </row>
    <row r="729" spans="1:5">
      <c r="A729" s="32">
        <v>40746</v>
      </c>
      <c r="B729" s="37" t="s">
        <v>2623</v>
      </c>
      <c r="C729" s="32">
        <v>40736</v>
      </c>
      <c r="D729" s="33" t="s">
        <v>3039</v>
      </c>
      <c r="E729" s="34">
        <v>5000</v>
      </c>
    </row>
    <row r="730" spans="1:5">
      <c r="A730" s="32">
        <v>40746</v>
      </c>
      <c r="B730" s="37" t="s">
        <v>2902</v>
      </c>
      <c r="C730" s="32">
        <v>40735</v>
      </c>
      <c r="D730" s="33" t="s">
        <v>2901</v>
      </c>
      <c r="E730" s="34">
        <v>2500</v>
      </c>
    </row>
    <row r="731" spans="1:5">
      <c r="A731" s="32">
        <v>40746</v>
      </c>
      <c r="B731" s="37" t="s">
        <v>2764</v>
      </c>
      <c r="C731" s="32">
        <v>40736</v>
      </c>
      <c r="D731" s="33" t="s">
        <v>2765</v>
      </c>
      <c r="E731" s="34">
        <v>1067.5</v>
      </c>
    </row>
    <row r="732" spans="1:5">
      <c r="A732" s="32">
        <v>40746</v>
      </c>
      <c r="B732" s="37" t="s">
        <v>3112</v>
      </c>
      <c r="C732" s="32">
        <v>40647</v>
      </c>
      <c r="D732" s="33" t="s">
        <v>2768</v>
      </c>
      <c r="E732" s="34">
        <v>1037</v>
      </c>
    </row>
    <row r="733" spans="1:5">
      <c r="A733" s="32">
        <v>40746</v>
      </c>
      <c r="B733" s="37" t="s">
        <v>3113</v>
      </c>
      <c r="C733" s="32">
        <v>40697</v>
      </c>
      <c r="D733" s="33" t="s">
        <v>3114</v>
      </c>
      <c r="E733" s="34">
        <v>1839.34</v>
      </c>
    </row>
    <row r="734" spans="1:5">
      <c r="A734" s="32">
        <v>40746</v>
      </c>
      <c r="B734" s="37" t="s">
        <v>2966</v>
      </c>
      <c r="C734" s="32">
        <v>40663</v>
      </c>
      <c r="D734" s="33" t="s">
        <v>2833</v>
      </c>
      <c r="E734" s="34">
        <v>267.19</v>
      </c>
    </row>
    <row r="735" spans="1:5">
      <c r="A735" s="32">
        <v>40746</v>
      </c>
      <c r="B735" s="37" t="s">
        <v>2967</v>
      </c>
      <c r="C735" s="32">
        <v>40694</v>
      </c>
      <c r="D735" s="33" t="s">
        <v>2833</v>
      </c>
      <c r="E735" s="34">
        <v>267.19</v>
      </c>
    </row>
    <row r="736" spans="1:5">
      <c r="A736" s="32">
        <v>40746</v>
      </c>
      <c r="B736" s="37" t="s">
        <v>2831</v>
      </c>
      <c r="C736" s="32">
        <v>40677</v>
      </c>
      <c r="D736" s="33" t="s">
        <v>2968</v>
      </c>
      <c r="E736" s="34">
        <v>189.1</v>
      </c>
    </row>
    <row r="737" spans="1:5">
      <c r="A737" s="32">
        <v>40746</v>
      </c>
      <c r="B737" s="37" t="s">
        <v>2838</v>
      </c>
      <c r="C737" s="32">
        <v>40715</v>
      </c>
      <c r="D737" s="33" t="s">
        <v>2704</v>
      </c>
      <c r="E737" s="34">
        <v>7108.1</v>
      </c>
    </row>
    <row r="738" spans="1:5">
      <c r="A738" s="32">
        <v>40746</v>
      </c>
      <c r="B738" s="37" t="s">
        <v>2840</v>
      </c>
      <c r="C738" s="32">
        <v>40675</v>
      </c>
      <c r="D738" s="33" t="s">
        <v>2705</v>
      </c>
      <c r="E738" s="34">
        <v>192.97</v>
      </c>
    </row>
    <row r="739" spans="1:5">
      <c r="A739" s="32">
        <v>40746</v>
      </c>
      <c r="B739" s="37" t="s">
        <v>3150</v>
      </c>
      <c r="C739" s="32">
        <v>40681</v>
      </c>
      <c r="D739" s="33" t="s">
        <v>3151</v>
      </c>
      <c r="E739" s="34">
        <v>640.5</v>
      </c>
    </row>
    <row r="740" spans="1:5">
      <c r="A740" s="32">
        <v>40746</v>
      </c>
      <c r="B740" s="37" t="s">
        <v>2867</v>
      </c>
      <c r="C740" s="32">
        <v>40680</v>
      </c>
      <c r="D740" s="33" t="s">
        <v>3004</v>
      </c>
      <c r="E740" s="34">
        <v>10980</v>
      </c>
    </row>
    <row r="741" spans="1:5">
      <c r="A741" s="32">
        <v>40746</v>
      </c>
      <c r="B741" s="37" t="s">
        <v>2868</v>
      </c>
      <c r="C741" s="32">
        <v>40675</v>
      </c>
      <c r="D741" s="33" t="s">
        <v>2869</v>
      </c>
      <c r="E741" s="34">
        <v>2928</v>
      </c>
    </row>
    <row r="742" spans="1:5">
      <c r="A742" s="32">
        <v>40746</v>
      </c>
      <c r="B742" s="37" t="s">
        <v>3008</v>
      </c>
      <c r="C742" s="32">
        <v>40693</v>
      </c>
      <c r="D742" s="33" t="s">
        <v>2870</v>
      </c>
      <c r="E742" s="34">
        <v>450</v>
      </c>
    </row>
    <row r="743" spans="1:5">
      <c r="A743" s="32">
        <v>40746</v>
      </c>
      <c r="B743" s="37" t="s">
        <v>2661</v>
      </c>
      <c r="C743" s="32">
        <v>40744</v>
      </c>
      <c r="D743" s="33" t="s">
        <v>3009</v>
      </c>
      <c r="E743" s="34">
        <v>300</v>
      </c>
    </row>
    <row r="744" spans="1:5">
      <c r="A744" s="32">
        <v>40746</v>
      </c>
      <c r="B744" s="37" t="s">
        <v>2872</v>
      </c>
      <c r="C744" s="32">
        <v>40710</v>
      </c>
      <c r="D744" s="33" t="s">
        <v>2871</v>
      </c>
      <c r="E744" s="34">
        <v>206.3</v>
      </c>
    </row>
    <row r="745" spans="1:5">
      <c r="A745" s="32">
        <v>40746</v>
      </c>
      <c r="B745" s="37" t="s">
        <v>2873</v>
      </c>
      <c r="C745" s="32">
        <v>40698</v>
      </c>
      <c r="D745" s="33" t="s">
        <v>2741</v>
      </c>
      <c r="E745" s="34">
        <v>44.65</v>
      </c>
    </row>
    <row r="746" spans="1:5">
      <c r="A746" s="32">
        <v>40746</v>
      </c>
      <c r="B746" s="37" t="s">
        <v>3023</v>
      </c>
      <c r="C746" s="32">
        <v>40708</v>
      </c>
      <c r="D746" s="33" t="s">
        <v>2885</v>
      </c>
      <c r="E746" s="34">
        <v>231.8</v>
      </c>
    </row>
    <row r="747" spans="1:5">
      <c r="A747" s="32">
        <v>40746</v>
      </c>
      <c r="B747" s="37" t="s">
        <v>3024</v>
      </c>
      <c r="C747" s="32">
        <v>40703</v>
      </c>
      <c r="D747" s="33" t="s">
        <v>2744</v>
      </c>
      <c r="E747" s="34">
        <v>1500</v>
      </c>
    </row>
    <row r="748" spans="1:5">
      <c r="A748" s="32">
        <v>40746</v>
      </c>
      <c r="B748" s="37" t="s">
        <v>2745</v>
      </c>
      <c r="C748" s="32">
        <v>40712</v>
      </c>
      <c r="D748" s="33" t="s">
        <v>3039</v>
      </c>
      <c r="E748" s="34">
        <v>5484.16</v>
      </c>
    </row>
    <row r="749" spans="1:5">
      <c r="A749" s="32">
        <v>40746</v>
      </c>
      <c r="B749" s="37" t="s">
        <v>2746</v>
      </c>
      <c r="C749" s="32">
        <v>40711</v>
      </c>
      <c r="D749" s="33" t="s">
        <v>2886</v>
      </c>
      <c r="E749" s="34">
        <v>1098</v>
      </c>
    </row>
    <row r="750" spans="1:5">
      <c r="A750" s="32">
        <v>40746</v>
      </c>
      <c r="B750" s="37" t="s">
        <v>3337</v>
      </c>
      <c r="C750" s="32">
        <v>40712</v>
      </c>
      <c r="D750" s="33" t="s">
        <v>2887</v>
      </c>
      <c r="E750" s="34">
        <v>544</v>
      </c>
    </row>
    <row r="751" spans="1:5">
      <c r="A751" s="32">
        <v>40746</v>
      </c>
      <c r="B751" s="37" t="s">
        <v>3338</v>
      </c>
      <c r="C751" s="32">
        <v>40716</v>
      </c>
      <c r="D751" s="33" t="s">
        <v>2999</v>
      </c>
      <c r="E751" s="34">
        <v>119579.29</v>
      </c>
    </row>
    <row r="752" spans="1:5">
      <c r="A752" s="32">
        <v>40746</v>
      </c>
      <c r="B752" s="37" t="s">
        <v>3001</v>
      </c>
      <c r="C752" s="32">
        <v>40706</v>
      </c>
      <c r="D752" s="33" t="s">
        <v>3000</v>
      </c>
      <c r="E752" s="34">
        <v>172.5</v>
      </c>
    </row>
    <row r="753" spans="1:5">
      <c r="A753" s="32">
        <v>40746</v>
      </c>
      <c r="B753" s="37" t="s">
        <v>3002</v>
      </c>
      <c r="C753" s="32">
        <v>40731</v>
      </c>
      <c r="D753" s="33" t="s">
        <v>3003</v>
      </c>
      <c r="E753" s="34">
        <v>1000</v>
      </c>
    </row>
    <row r="754" spans="1:5">
      <c r="A754" s="32">
        <v>40746</v>
      </c>
      <c r="B754" s="37" t="s">
        <v>3050</v>
      </c>
      <c r="C754" s="32">
        <v>40715</v>
      </c>
      <c r="D754" s="33" t="s">
        <v>3192</v>
      </c>
      <c r="E754" s="34">
        <v>15884.4</v>
      </c>
    </row>
    <row r="755" spans="1:5">
      <c r="A755" s="32">
        <v>40746</v>
      </c>
      <c r="B755" s="37" t="s">
        <v>2909</v>
      </c>
      <c r="C755" s="32">
        <v>40636</v>
      </c>
      <c r="D755" s="33" t="s">
        <v>2913</v>
      </c>
      <c r="E755" s="34">
        <v>7500</v>
      </c>
    </row>
    <row r="756" spans="1:5">
      <c r="A756" s="32">
        <v>40746</v>
      </c>
      <c r="B756" s="37" t="s">
        <v>3025</v>
      </c>
      <c r="C756" s="32">
        <v>40708</v>
      </c>
      <c r="D756" s="33" t="s">
        <v>2914</v>
      </c>
      <c r="E756" s="34">
        <v>183</v>
      </c>
    </row>
    <row r="757" spans="1:5">
      <c r="A757" s="32">
        <v>40746</v>
      </c>
      <c r="B757" s="37" t="s">
        <v>2695</v>
      </c>
      <c r="C757" s="32">
        <v>40541</v>
      </c>
      <c r="D757" s="33" t="s">
        <v>3111</v>
      </c>
      <c r="E757" s="34">
        <v>3000</v>
      </c>
    </row>
    <row r="758" spans="1:5">
      <c r="A758" s="32">
        <v>40746</v>
      </c>
      <c r="B758" s="37" t="s">
        <v>997</v>
      </c>
      <c r="C758" s="32">
        <v>40659</v>
      </c>
      <c r="D758" s="33" t="s">
        <v>998</v>
      </c>
      <c r="E758" s="34">
        <v>4880</v>
      </c>
    </row>
    <row r="759" spans="1:5">
      <c r="A759" s="32">
        <v>40751</v>
      </c>
      <c r="B759" s="37"/>
      <c r="C759" s="32"/>
      <c r="D759" s="33" t="s">
        <v>1676</v>
      </c>
      <c r="E759" s="34">
        <v>800</v>
      </c>
    </row>
    <row r="760" spans="1:5">
      <c r="A760" s="32">
        <v>40751</v>
      </c>
      <c r="B760" s="37" t="s">
        <v>1531</v>
      </c>
      <c r="C760" s="32">
        <v>40698</v>
      </c>
      <c r="D760" s="33" t="s">
        <v>1529</v>
      </c>
      <c r="E760" s="34">
        <v>24400</v>
      </c>
    </row>
    <row r="761" spans="1:5">
      <c r="A761" s="44">
        <v>40751</v>
      </c>
      <c r="B761" s="37" t="s">
        <v>1672</v>
      </c>
      <c r="C761" s="32">
        <v>40724</v>
      </c>
      <c r="D761" s="33" t="s">
        <v>1530</v>
      </c>
      <c r="E761" s="34">
        <v>1839.34</v>
      </c>
    </row>
    <row r="762" spans="1:5">
      <c r="A762" s="44">
        <v>40751</v>
      </c>
      <c r="B762" s="37"/>
      <c r="C762" s="32"/>
      <c r="D762" s="33" t="s">
        <v>1534</v>
      </c>
      <c r="E762" s="34">
        <v>800</v>
      </c>
    </row>
    <row r="763" spans="1:5">
      <c r="A763" s="44">
        <v>40751</v>
      </c>
      <c r="B763" s="37"/>
      <c r="C763" s="32"/>
      <c r="D763" s="33" t="s">
        <v>1670</v>
      </c>
      <c r="E763" s="34">
        <v>296</v>
      </c>
    </row>
    <row r="764" spans="1:5">
      <c r="A764" s="44">
        <v>40751</v>
      </c>
      <c r="B764" s="37" t="s">
        <v>1808</v>
      </c>
      <c r="C764" s="32">
        <v>40724</v>
      </c>
      <c r="D764" s="33" t="s">
        <v>1671</v>
      </c>
      <c r="E764" s="34">
        <f>520.64+636.34+57.85+57.85</f>
        <v>1272.6799999999998</v>
      </c>
    </row>
    <row r="765" spans="1:5">
      <c r="A765" s="44">
        <v>40751</v>
      </c>
      <c r="B765" s="37" t="s">
        <v>1673</v>
      </c>
      <c r="C765" s="32">
        <v>40724</v>
      </c>
      <c r="D765" s="33" t="s">
        <v>1809</v>
      </c>
      <c r="E765" s="34">
        <f>1387.3-277.46</f>
        <v>1109.8399999999999</v>
      </c>
    </row>
    <row r="766" spans="1:5">
      <c r="A766" s="44">
        <v>40751</v>
      </c>
      <c r="B766" s="37" t="s">
        <v>1674</v>
      </c>
      <c r="C766" s="32">
        <v>40697</v>
      </c>
      <c r="D766" s="33" t="s">
        <v>1809</v>
      </c>
      <c r="E766" s="34">
        <f>1387.3-277.46</f>
        <v>1109.8399999999999</v>
      </c>
    </row>
    <row r="767" spans="1:5">
      <c r="A767" s="32">
        <v>40760</v>
      </c>
      <c r="B767" s="37" t="s">
        <v>3339</v>
      </c>
      <c r="C767" s="32">
        <v>40717</v>
      </c>
      <c r="D767" s="33" t="s">
        <v>3189</v>
      </c>
      <c r="E767" s="34">
        <v>915</v>
      </c>
    </row>
    <row r="768" spans="1:5">
      <c r="A768" s="32">
        <v>40760</v>
      </c>
      <c r="B768" s="37" t="s">
        <v>3191</v>
      </c>
      <c r="C768" s="32">
        <v>40723</v>
      </c>
      <c r="D768" s="33" t="s">
        <v>3190</v>
      </c>
      <c r="E768" s="34">
        <v>793</v>
      </c>
    </row>
    <row r="769" spans="1:5">
      <c r="A769" s="32">
        <v>40760</v>
      </c>
      <c r="B769" s="37" t="s">
        <v>3080</v>
      </c>
      <c r="C769" s="32">
        <v>40724</v>
      </c>
      <c r="D769" s="33" t="s">
        <v>2934</v>
      </c>
      <c r="E769" s="34">
        <v>32910</v>
      </c>
    </row>
    <row r="770" spans="1:5">
      <c r="A770" s="32">
        <v>40760</v>
      </c>
      <c r="B770" s="37" t="s">
        <v>2935</v>
      </c>
      <c r="C770" s="32">
        <v>40724</v>
      </c>
      <c r="D770" s="33" t="s">
        <v>2934</v>
      </c>
      <c r="E770" s="34">
        <v>68032.009999999995</v>
      </c>
    </row>
    <row r="771" spans="1:5">
      <c r="A771" s="32">
        <v>40760</v>
      </c>
      <c r="B771" s="37" t="s">
        <v>2936</v>
      </c>
      <c r="C771" s="32">
        <v>40719</v>
      </c>
      <c r="D771" s="33" t="s">
        <v>3258</v>
      </c>
      <c r="E771" s="34">
        <v>1649.44</v>
      </c>
    </row>
    <row r="772" spans="1:5">
      <c r="A772" s="32">
        <v>40760</v>
      </c>
      <c r="B772" s="37" t="s">
        <v>3261</v>
      </c>
      <c r="C772" s="32">
        <v>40718</v>
      </c>
      <c r="D772" s="33" t="s">
        <v>3260</v>
      </c>
      <c r="E772" s="34">
        <v>108.42</v>
      </c>
    </row>
    <row r="773" spans="1:5">
      <c r="A773" s="32">
        <v>40760</v>
      </c>
      <c r="B773" s="37" t="s">
        <v>3262</v>
      </c>
      <c r="C773" s="32">
        <v>40723</v>
      </c>
      <c r="D773" s="33" t="s">
        <v>3324</v>
      </c>
      <c r="E773" s="34">
        <v>170.8</v>
      </c>
    </row>
    <row r="774" spans="1:5">
      <c r="A774" s="32">
        <v>40760</v>
      </c>
      <c r="B774" s="37" t="s">
        <v>2903</v>
      </c>
      <c r="C774" s="32">
        <v>40731</v>
      </c>
      <c r="D774" s="33" t="s">
        <v>3188</v>
      </c>
      <c r="E774" s="34">
        <v>2574.75</v>
      </c>
    </row>
    <row r="775" spans="1:5">
      <c r="A775" s="32">
        <v>40760</v>
      </c>
      <c r="B775" s="37" t="s">
        <v>2904</v>
      </c>
      <c r="C775" s="32">
        <v>40723</v>
      </c>
      <c r="D775" s="33" t="s">
        <v>2905</v>
      </c>
      <c r="E775" s="34">
        <v>4270</v>
      </c>
    </row>
    <row r="776" spans="1:5">
      <c r="A776" s="32">
        <v>40760</v>
      </c>
      <c r="B776" s="37" t="s">
        <v>3040</v>
      </c>
      <c r="C776" s="32">
        <v>40703</v>
      </c>
      <c r="D776" s="33" t="s">
        <v>2906</v>
      </c>
      <c r="E776" s="34">
        <v>192.97</v>
      </c>
    </row>
    <row r="777" spans="1:5">
      <c r="A777" s="32">
        <v>40760</v>
      </c>
      <c r="B777" s="37" t="s">
        <v>3041</v>
      </c>
      <c r="C777" s="32">
        <v>40729</v>
      </c>
      <c r="D777" s="33" t="s">
        <v>2906</v>
      </c>
      <c r="E777" s="34">
        <v>875.96</v>
      </c>
    </row>
    <row r="778" spans="1:5">
      <c r="A778" s="32">
        <v>40760</v>
      </c>
      <c r="B778" s="37" t="s">
        <v>3043</v>
      </c>
      <c r="C778" s="32">
        <v>40723</v>
      </c>
      <c r="D778" s="33" t="s">
        <v>3042</v>
      </c>
      <c r="E778" s="34">
        <v>450</v>
      </c>
    </row>
    <row r="779" spans="1:5">
      <c r="A779" s="32">
        <v>40760</v>
      </c>
      <c r="B779" s="37" t="s">
        <v>3044</v>
      </c>
      <c r="C779" s="32">
        <v>40736</v>
      </c>
      <c r="D779" s="33" t="s">
        <v>2769</v>
      </c>
      <c r="E779" s="34">
        <v>446.4</v>
      </c>
    </row>
    <row r="780" spans="1:5">
      <c r="A780" s="32">
        <v>40760</v>
      </c>
      <c r="B780" s="37" t="s">
        <v>2771</v>
      </c>
      <c r="C780" s="32">
        <v>40723</v>
      </c>
      <c r="D780" s="33" t="s">
        <v>2770</v>
      </c>
      <c r="E780" s="34">
        <v>75</v>
      </c>
    </row>
    <row r="781" spans="1:5">
      <c r="A781" s="32">
        <v>40760</v>
      </c>
      <c r="B781" s="37" t="s">
        <v>2772</v>
      </c>
      <c r="C781" s="32">
        <v>40715</v>
      </c>
      <c r="D781" s="33" t="s">
        <v>2778</v>
      </c>
      <c r="E781" s="34">
        <v>274.5</v>
      </c>
    </row>
    <row r="782" spans="1:5">
      <c r="A782" s="32">
        <v>40760</v>
      </c>
      <c r="B782" s="37" t="s">
        <v>3026</v>
      </c>
      <c r="C782" s="32">
        <v>40715</v>
      </c>
      <c r="D782" s="33" t="s">
        <v>2778</v>
      </c>
      <c r="E782" s="34">
        <v>488</v>
      </c>
    </row>
    <row r="783" spans="1:5">
      <c r="A783" s="32">
        <v>40760</v>
      </c>
      <c r="B783" s="37" t="s">
        <v>3027</v>
      </c>
      <c r="C783" s="32">
        <v>40723</v>
      </c>
      <c r="D783" s="33" t="s">
        <v>2889</v>
      </c>
      <c r="E783" s="34">
        <v>26.25</v>
      </c>
    </row>
    <row r="784" spans="1:5">
      <c r="A784" s="32">
        <v>40760</v>
      </c>
      <c r="B784" s="37" t="s">
        <v>2890</v>
      </c>
      <c r="C784" s="32">
        <v>40723</v>
      </c>
      <c r="D784" s="33" t="s">
        <v>2889</v>
      </c>
      <c r="E784" s="34">
        <v>622.24</v>
      </c>
    </row>
    <row r="785" spans="1:7">
      <c r="A785" s="32">
        <v>40760</v>
      </c>
      <c r="B785" s="37" t="s">
        <v>2891</v>
      </c>
      <c r="C785" s="32">
        <v>40723</v>
      </c>
      <c r="D785" s="33" t="s">
        <v>2889</v>
      </c>
      <c r="E785" s="34">
        <v>4.6500000000000004</v>
      </c>
    </row>
    <row r="786" spans="1:7">
      <c r="A786" s="32">
        <v>40760</v>
      </c>
      <c r="B786" s="37" t="s">
        <v>2892</v>
      </c>
      <c r="C786" s="32">
        <v>40723</v>
      </c>
      <c r="D786" s="33" t="s">
        <v>2889</v>
      </c>
      <c r="E786" s="34">
        <v>92.08</v>
      </c>
    </row>
    <row r="787" spans="1:7">
      <c r="A787" s="32">
        <v>40760</v>
      </c>
      <c r="B787" s="37" t="s">
        <v>2835</v>
      </c>
      <c r="C787" s="32">
        <v>40723</v>
      </c>
      <c r="D787" s="33" t="s">
        <v>2889</v>
      </c>
      <c r="E787" s="34">
        <v>157</v>
      </c>
    </row>
    <row r="788" spans="1:7">
      <c r="A788" s="32">
        <v>40760</v>
      </c>
      <c r="B788" s="37" t="s">
        <v>2834</v>
      </c>
      <c r="C788" s="32">
        <v>40723</v>
      </c>
      <c r="D788" s="33" t="s">
        <v>2889</v>
      </c>
      <c r="E788" s="34">
        <v>3070.3</v>
      </c>
    </row>
    <row r="789" spans="1:7">
      <c r="A789" s="32">
        <v>40760</v>
      </c>
      <c r="B789" s="37" t="s">
        <v>2836</v>
      </c>
      <c r="C789" s="32">
        <v>40723</v>
      </c>
      <c r="D789" s="33" t="s">
        <v>2889</v>
      </c>
      <c r="E789" s="34">
        <v>853.02</v>
      </c>
    </row>
    <row r="790" spans="1:7">
      <c r="A790" s="32">
        <v>40761</v>
      </c>
      <c r="B790" s="37" t="s">
        <v>2837</v>
      </c>
      <c r="C790" s="32">
        <v>40750</v>
      </c>
      <c r="D790" s="33" t="s">
        <v>2839</v>
      </c>
      <c r="E790" s="34">
        <v>9441.36</v>
      </c>
    </row>
    <row r="791" spans="1:7">
      <c r="A791" s="32">
        <v>40761</v>
      </c>
      <c r="B791" s="37" t="s">
        <v>2841</v>
      </c>
      <c r="C791" s="32">
        <v>40759</v>
      </c>
      <c r="D791" s="33" t="s">
        <v>2839</v>
      </c>
      <c r="E791" s="34">
        <v>9353.33</v>
      </c>
      <c r="G791" s="14"/>
    </row>
    <row r="792" spans="1:7">
      <c r="A792" s="32">
        <v>40761</v>
      </c>
      <c r="B792" s="37" t="s">
        <v>2573</v>
      </c>
      <c r="C792" s="32">
        <v>40758</v>
      </c>
      <c r="D792" s="33" t="s">
        <v>2452</v>
      </c>
      <c r="E792" s="34">
        <v>7500</v>
      </c>
      <c r="G792" s="14"/>
    </row>
    <row r="793" spans="1:7">
      <c r="A793" s="32">
        <v>40761</v>
      </c>
      <c r="B793" s="37"/>
      <c r="C793" s="32"/>
      <c r="D793" s="33" t="s">
        <v>3106</v>
      </c>
      <c r="E793" s="34">
        <v>900</v>
      </c>
      <c r="G793" s="15"/>
    </row>
    <row r="794" spans="1:7">
      <c r="A794" s="32">
        <v>40761</v>
      </c>
      <c r="B794" s="37" t="s">
        <v>3107</v>
      </c>
      <c r="C794" s="32">
        <v>40757</v>
      </c>
      <c r="D794" s="33" t="s">
        <v>3254</v>
      </c>
      <c r="E794" s="34">
        <v>800</v>
      </c>
      <c r="G794" s="15"/>
    </row>
    <row r="795" spans="1:7">
      <c r="A795" s="32">
        <v>40761</v>
      </c>
      <c r="B795" s="37" t="s">
        <v>2944</v>
      </c>
      <c r="C795" s="32">
        <v>40729</v>
      </c>
      <c r="D795" s="33" t="s">
        <v>2943</v>
      </c>
      <c r="E795" s="34">
        <v>300</v>
      </c>
      <c r="G795" s="15"/>
    </row>
    <row r="796" spans="1:7">
      <c r="A796" s="32">
        <v>40761</v>
      </c>
      <c r="B796" s="37" t="s">
        <v>3091</v>
      </c>
      <c r="C796" s="32">
        <v>40733</v>
      </c>
      <c r="D796" s="33" t="s">
        <v>2945</v>
      </c>
      <c r="E796" s="34">
        <v>122</v>
      </c>
      <c r="G796" s="15"/>
    </row>
    <row r="797" spans="1:7">
      <c r="A797" s="32">
        <v>40761</v>
      </c>
      <c r="B797" s="37" t="s">
        <v>3037</v>
      </c>
      <c r="C797" s="32">
        <v>40708</v>
      </c>
      <c r="D797" s="33" t="s">
        <v>2946</v>
      </c>
      <c r="E797" s="34">
        <v>15965.57</v>
      </c>
      <c r="G797" s="15"/>
    </row>
    <row r="798" spans="1:7">
      <c r="A798" s="32">
        <v>40761</v>
      </c>
      <c r="B798" s="37" t="s">
        <v>3255</v>
      </c>
      <c r="C798" s="32">
        <v>40744</v>
      </c>
      <c r="D798" s="33" t="s">
        <v>3182</v>
      </c>
      <c r="E798" s="34">
        <v>7000</v>
      </c>
      <c r="G798" s="14"/>
    </row>
    <row r="799" spans="1:7">
      <c r="A799" s="32">
        <v>40761</v>
      </c>
      <c r="B799" s="37" t="s">
        <v>3184</v>
      </c>
      <c r="C799" s="32">
        <v>40744</v>
      </c>
      <c r="D799" s="33" t="s">
        <v>3183</v>
      </c>
      <c r="E799" s="34">
        <v>225</v>
      </c>
      <c r="G799" s="14"/>
    </row>
    <row r="800" spans="1:7">
      <c r="A800" s="32">
        <v>40761</v>
      </c>
      <c r="B800" s="37" t="s">
        <v>3185</v>
      </c>
      <c r="C800" s="32">
        <v>40746</v>
      </c>
      <c r="D800" s="33" t="s">
        <v>3045</v>
      </c>
      <c r="E800" s="34">
        <v>1476.2</v>
      </c>
      <c r="G800" s="14"/>
    </row>
    <row r="801" spans="1:5">
      <c r="A801" s="32">
        <v>40761</v>
      </c>
      <c r="B801" s="37" t="s">
        <v>3046</v>
      </c>
      <c r="C801" s="32">
        <v>40745</v>
      </c>
      <c r="D801" s="33" t="s">
        <v>3260</v>
      </c>
      <c r="E801" s="34">
        <v>94.6</v>
      </c>
    </row>
    <row r="802" spans="1:5">
      <c r="A802" s="32">
        <v>40761</v>
      </c>
      <c r="B802" s="37" t="s">
        <v>3144</v>
      </c>
      <c r="C802" s="37" t="s">
        <v>3143</v>
      </c>
      <c r="D802" s="33" t="s">
        <v>3047</v>
      </c>
      <c r="E802" s="34">
        <v>2500</v>
      </c>
    </row>
    <row r="803" spans="1:5">
      <c r="A803" s="32">
        <v>40761</v>
      </c>
      <c r="B803" s="37" t="s">
        <v>2947</v>
      </c>
      <c r="C803" s="32">
        <v>40746</v>
      </c>
      <c r="D803" s="33" t="s">
        <v>2769</v>
      </c>
      <c r="E803" s="34">
        <v>100</v>
      </c>
    </row>
    <row r="804" spans="1:5">
      <c r="A804" s="32">
        <v>40761</v>
      </c>
      <c r="B804" s="37" t="s">
        <v>3146</v>
      </c>
      <c r="C804" s="32">
        <v>40743</v>
      </c>
      <c r="D804" s="33" t="s">
        <v>3145</v>
      </c>
      <c r="E804" s="34">
        <v>600</v>
      </c>
    </row>
    <row r="805" spans="1:5">
      <c r="A805" s="32">
        <v>40761</v>
      </c>
      <c r="B805" s="37" t="s">
        <v>3148</v>
      </c>
      <c r="C805" s="32">
        <v>40745</v>
      </c>
      <c r="D805" s="33" t="s">
        <v>3147</v>
      </c>
      <c r="E805" s="34">
        <v>30</v>
      </c>
    </row>
    <row r="806" spans="1:5">
      <c r="A806" s="32">
        <v>40761</v>
      </c>
      <c r="B806" s="37" t="s">
        <v>3149</v>
      </c>
      <c r="C806" s="32">
        <v>40723</v>
      </c>
      <c r="D806" s="33" t="s">
        <v>2889</v>
      </c>
      <c r="E806" s="34">
        <v>111.18</v>
      </c>
    </row>
    <row r="807" spans="1:5">
      <c r="A807" s="32">
        <v>40762</v>
      </c>
      <c r="B807" s="37" t="s">
        <v>1331</v>
      </c>
      <c r="C807" s="32">
        <v>40731</v>
      </c>
      <c r="D807" s="33" t="s">
        <v>1493</v>
      </c>
      <c r="E807" s="34">
        <v>806.96</v>
      </c>
    </row>
    <row r="808" spans="1:5">
      <c r="A808" s="32">
        <v>40785</v>
      </c>
      <c r="B808" s="37"/>
      <c r="C808" s="32"/>
      <c r="D808" s="33" t="s">
        <v>3325</v>
      </c>
      <c r="E808" s="34">
        <v>3206.4</v>
      </c>
    </row>
    <row r="809" spans="1:5">
      <c r="A809" s="32">
        <v>40785</v>
      </c>
      <c r="B809" s="37" t="s">
        <v>3154</v>
      </c>
      <c r="C809" s="32">
        <v>40726</v>
      </c>
      <c r="D809" s="33" t="s">
        <v>3326</v>
      </c>
      <c r="E809" s="34">
        <v>5000</v>
      </c>
    </row>
    <row r="810" spans="1:5">
      <c r="A810" s="32">
        <v>40785</v>
      </c>
      <c r="B810" s="37"/>
      <c r="C810" s="32"/>
      <c r="D810" s="33" t="s">
        <v>3155</v>
      </c>
      <c r="E810" s="34">
        <v>2100</v>
      </c>
    </row>
    <row r="811" spans="1:5" s="41" customFormat="1">
      <c r="A811" s="32">
        <v>40785</v>
      </c>
      <c r="B811" s="50"/>
      <c r="C811" s="38"/>
      <c r="D811" s="39" t="s">
        <v>3156</v>
      </c>
      <c r="E811" s="40">
        <v>2625.72</v>
      </c>
    </row>
    <row r="812" spans="1:5" s="41" customFormat="1">
      <c r="A812" s="32">
        <v>40785</v>
      </c>
      <c r="B812" s="50" t="s">
        <v>3157</v>
      </c>
      <c r="C812" s="38">
        <v>40759</v>
      </c>
      <c r="D812" s="39" t="s">
        <v>3158</v>
      </c>
      <c r="E812" s="40">
        <v>1020</v>
      </c>
    </row>
    <row r="813" spans="1:5" s="41" customFormat="1">
      <c r="A813" s="32">
        <v>40785</v>
      </c>
      <c r="B813" s="50" t="s">
        <v>3313</v>
      </c>
      <c r="C813" s="38">
        <v>40753</v>
      </c>
      <c r="D813" s="39" t="s">
        <v>3159</v>
      </c>
      <c r="E813" s="40">
        <v>1220</v>
      </c>
    </row>
    <row r="814" spans="1:5" s="41" customFormat="1">
      <c r="A814" s="32">
        <v>40785</v>
      </c>
      <c r="B814" s="50" t="s">
        <v>3314</v>
      </c>
      <c r="C814" s="38">
        <v>40753</v>
      </c>
      <c r="D814" s="39" t="s">
        <v>3159</v>
      </c>
      <c r="E814" s="40">
        <v>21350</v>
      </c>
    </row>
    <row r="815" spans="1:5" s="41" customFormat="1">
      <c r="A815" s="32">
        <v>40785</v>
      </c>
      <c r="B815" s="50" t="s">
        <v>2963</v>
      </c>
      <c r="C815" s="38">
        <v>40759</v>
      </c>
      <c r="D815" s="39" t="s">
        <v>2962</v>
      </c>
      <c r="E815" s="40">
        <v>8550.4</v>
      </c>
    </row>
    <row r="816" spans="1:5" s="41" customFormat="1">
      <c r="A816" s="32">
        <v>40785</v>
      </c>
      <c r="B816" s="50"/>
      <c r="C816" s="38"/>
      <c r="D816" s="39" t="s">
        <v>2938</v>
      </c>
      <c r="E816" s="40">
        <v>960.72</v>
      </c>
    </row>
    <row r="817" spans="1:5" s="41" customFormat="1">
      <c r="A817" s="32">
        <v>40785</v>
      </c>
      <c r="B817" s="50" t="s">
        <v>2939</v>
      </c>
      <c r="C817" s="38">
        <v>40723</v>
      </c>
      <c r="D817" s="39" t="s">
        <v>2940</v>
      </c>
      <c r="E817" s="40">
        <v>195.2</v>
      </c>
    </row>
    <row r="818" spans="1:5" s="41" customFormat="1">
      <c r="A818" s="32">
        <v>40785</v>
      </c>
      <c r="B818" s="50" t="s">
        <v>3109</v>
      </c>
      <c r="C818" s="38">
        <v>40635</v>
      </c>
      <c r="D818" s="39" t="s">
        <v>3108</v>
      </c>
      <c r="E818" s="40">
        <v>660</v>
      </c>
    </row>
    <row r="819" spans="1:5" s="41" customFormat="1">
      <c r="A819" s="32">
        <v>40785</v>
      </c>
      <c r="B819" s="50" t="s">
        <v>3110</v>
      </c>
      <c r="C819" s="38">
        <v>40715</v>
      </c>
      <c r="D819" s="39" t="s">
        <v>3257</v>
      </c>
      <c r="E819" s="40">
        <v>9353.33</v>
      </c>
    </row>
    <row r="820" spans="1:5" s="41" customFormat="1">
      <c r="A820" s="32">
        <v>40785</v>
      </c>
      <c r="B820" s="50" t="s">
        <v>2951</v>
      </c>
      <c r="C820" s="38">
        <v>40718</v>
      </c>
      <c r="D820" s="39" t="s">
        <v>2950</v>
      </c>
      <c r="E820" s="40">
        <v>2685.15</v>
      </c>
    </row>
    <row r="821" spans="1:5" s="41" customFormat="1">
      <c r="A821" s="32">
        <v>40785</v>
      </c>
      <c r="B821" s="50" t="s">
        <v>2952</v>
      </c>
      <c r="C821" s="38">
        <v>40723</v>
      </c>
      <c r="D821" s="39" t="s">
        <v>2819</v>
      </c>
      <c r="E821" s="40">
        <v>27.19</v>
      </c>
    </row>
    <row r="822" spans="1:5" s="41" customFormat="1">
      <c r="A822" s="32">
        <v>40785</v>
      </c>
      <c r="B822" s="50" t="s">
        <v>2821</v>
      </c>
      <c r="C822" s="38">
        <v>40725</v>
      </c>
      <c r="D822" s="39" t="s">
        <v>2820</v>
      </c>
      <c r="E822" s="40">
        <v>610</v>
      </c>
    </row>
    <row r="823" spans="1:5" s="41" customFormat="1">
      <c r="A823" s="32">
        <v>40785</v>
      </c>
      <c r="B823" s="50" t="s">
        <v>2822</v>
      </c>
      <c r="C823" s="38">
        <v>40722</v>
      </c>
      <c r="D823" s="39" t="s">
        <v>2907</v>
      </c>
      <c r="E823" s="40">
        <v>7500</v>
      </c>
    </row>
    <row r="824" spans="1:5" s="41" customFormat="1">
      <c r="A824" s="32">
        <v>40785</v>
      </c>
      <c r="B824" s="50" t="s">
        <v>2512</v>
      </c>
      <c r="C824" s="38">
        <v>40758</v>
      </c>
      <c r="D824" s="39" t="s">
        <v>2511</v>
      </c>
      <c r="E824" s="40">
        <v>2800</v>
      </c>
    </row>
    <row r="825" spans="1:5" s="41" customFormat="1">
      <c r="A825" s="32">
        <v>40785</v>
      </c>
      <c r="B825" s="50" t="s">
        <v>2513</v>
      </c>
      <c r="C825" s="38">
        <v>40754</v>
      </c>
      <c r="D825" s="39" t="s">
        <v>2643</v>
      </c>
      <c r="E825" s="40">
        <v>8550.4</v>
      </c>
    </row>
    <row r="826" spans="1:5" s="41" customFormat="1">
      <c r="A826" s="32">
        <v>40785</v>
      </c>
      <c r="B826" s="50" t="s">
        <v>3221</v>
      </c>
      <c r="C826" s="38">
        <v>40633</v>
      </c>
      <c r="D826" s="39" t="s">
        <v>2644</v>
      </c>
      <c r="E826" s="40">
        <v>34.159999999999997</v>
      </c>
    </row>
    <row r="827" spans="1:5" s="41" customFormat="1">
      <c r="A827" s="32">
        <v>40785</v>
      </c>
      <c r="B827" s="50" t="s">
        <v>3222</v>
      </c>
      <c r="C827" s="38">
        <v>40723</v>
      </c>
      <c r="D827" s="39" t="s">
        <v>3223</v>
      </c>
      <c r="E827" s="40">
        <v>7481.79</v>
      </c>
    </row>
    <row r="828" spans="1:5" s="41" customFormat="1">
      <c r="A828" s="32">
        <v>40785</v>
      </c>
      <c r="B828" s="50" t="s">
        <v>3336</v>
      </c>
      <c r="C828" s="38">
        <v>40600</v>
      </c>
      <c r="D828" s="39" t="s">
        <v>2810</v>
      </c>
      <c r="E828" s="40">
        <v>800</v>
      </c>
    </row>
    <row r="829" spans="1:5" s="41" customFormat="1">
      <c r="A829" s="32">
        <v>40789</v>
      </c>
      <c r="B829" s="50" t="s">
        <v>1256</v>
      </c>
      <c r="C829" s="38">
        <v>40754</v>
      </c>
      <c r="D829" s="39" t="s">
        <v>1257</v>
      </c>
      <c r="E829" s="40">
        <v>145.1</v>
      </c>
    </row>
    <row r="830" spans="1:5" s="41" customFormat="1">
      <c r="A830" s="32">
        <v>40789</v>
      </c>
      <c r="B830" s="50" t="s">
        <v>1414</v>
      </c>
      <c r="C830" s="38">
        <v>40778</v>
      </c>
      <c r="D830" s="39" t="s">
        <v>1258</v>
      </c>
      <c r="E830" s="40">
        <v>5000</v>
      </c>
    </row>
    <row r="831" spans="1:5" s="41" customFormat="1">
      <c r="A831" s="32">
        <v>40789</v>
      </c>
      <c r="B831" s="50" t="s">
        <v>1415</v>
      </c>
      <c r="C831" s="38">
        <v>40752</v>
      </c>
      <c r="D831" s="39" t="s">
        <v>1416</v>
      </c>
      <c r="E831" s="40">
        <v>4880</v>
      </c>
    </row>
    <row r="832" spans="1:5" s="41" customFormat="1">
      <c r="A832" s="32">
        <v>40789</v>
      </c>
      <c r="B832" s="50" t="s">
        <v>1840</v>
      </c>
      <c r="C832" s="38">
        <v>40750</v>
      </c>
      <c r="D832" s="39" t="s">
        <v>1839</v>
      </c>
      <c r="E832" s="40">
        <v>4600</v>
      </c>
    </row>
    <row r="833" spans="1:5" s="41" customFormat="1">
      <c r="A833" s="32">
        <v>40789</v>
      </c>
      <c r="B833" s="50" t="s">
        <v>1649</v>
      </c>
      <c r="C833" s="38">
        <v>40733</v>
      </c>
      <c r="D833" s="39" t="s">
        <v>1651</v>
      </c>
      <c r="E833" s="40">
        <v>7277.73</v>
      </c>
    </row>
    <row r="834" spans="1:5" s="41" customFormat="1">
      <c r="A834" s="32">
        <v>40789</v>
      </c>
      <c r="B834" s="50" t="s">
        <v>1653</v>
      </c>
      <c r="C834" s="38">
        <v>40754</v>
      </c>
      <c r="D834" s="39" t="s">
        <v>1652</v>
      </c>
      <c r="E834" s="40">
        <v>5000</v>
      </c>
    </row>
    <row r="835" spans="1:5" s="41" customFormat="1">
      <c r="A835" s="32">
        <v>40789</v>
      </c>
      <c r="B835" s="50" t="s">
        <v>1654</v>
      </c>
      <c r="C835" s="38">
        <v>40788</v>
      </c>
      <c r="D835" s="39" t="s">
        <v>1660</v>
      </c>
      <c r="E835" s="40">
        <v>8845</v>
      </c>
    </row>
    <row r="836" spans="1:5" s="41" customFormat="1">
      <c r="A836" s="32">
        <v>40789</v>
      </c>
      <c r="B836" s="50" t="s">
        <v>1522</v>
      </c>
      <c r="C836" s="38">
        <v>40705</v>
      </c>
      <c r="D836" s="39" t="s">
        <v>1521</v>
      </c>
      <c r="E836" s="40">
        <v>231</v>
      </c>
    </row>
    <row r="837" spans="1:5" s="41" customFormat="1">
      <c r="A837" s="32">
        <v>40789</v>
      </c>
      <c r="B837" s="50"/>
      <c r="C837" s="38"/>
      <c r="D837" s="39" t="s">
        <v>1907</v>
      </c>
      <c r="E837" s="40">
        <v>519</v>
      </c>
    </row>
    <row r="838" spans="1:5" s="41" customFormat="1">
      <c r="A838" s="32">
        <v>40792</v>
      </c>
      <c r="B838" s="50" t="s">
        <v>2893</v>
      </c>
      <c r="C838" s="38">
        <v>40762</v>
      </c>
      <c r="D838" s="39" t="s">
        <v>2908</v>
      </c>
      <c r="E838" s="40">
        <v>831.4</v>
      </c>
    </row>
    <row r="839" spans="1:5" s="41" customFormat="1">
      <c r="A839" s="32">
        <v>40796</v>
      </c>
      <c r="B839" s="50" t="s">
        <v>1417</v>
      </c>
      <c r="C839" s="38">
        <v>40747</v>
      </c>
      <c r="D839" s="39" t="s">
        <v>1777</v>
      </c>
      <c r="E839" s="40">
        <v>4994.5</v>
      </c>
    </row>
    <row r="840" spans="1:5" s="41" customFormat="1">
      <c r="A840" s="32">
        <v>40796</v>
      </c>
      <c r="B840" s="50" t="s">
        <v>1641</v>
      </c>
      <c r="C840" s="38">
        <v>40641</v>
      </c>
      <c r="D840" s="39" t="s">
        <v>1640</v>
      </c>
      <c r="E840" s="40">
        <v>19459</v>
      </c>
    </row>
    <row r="841" spans="1:5" s="41" customFormat="1">
      <c r="A841" s="32">
        <v>40796</v>
      </c>
      <c r="B841" s="50" t="s">
        <v>1505</v>
      </c>
      <c r="C841" s="38">
        <v>40723</v>
      </c>
      <c r="D841" s="39" t="s">
        <v>1506</v>
      </c>
      <c r="E841" s="40">
        <v>340</v>
      </c>
    </row>
    <row r="842" spans="1:5" s="41" customFormat="1">
      <c r="A842" s="32">
        <v>40796</v>
      </c>
      <c r="B842" s="50" t="s">
        <v>1509</v>
      </c>
      <c r="C842" s="38">
        <v>40642</v>
      </c>
      <c r="D842" s="39" t="s">
        <v>1350</v>
      </c>
      <c r="E842" s="40">
        <v>1683.6</v>
      </c>
    </row>
    <row r="843" spans="1:5" s="41" customFormat="1">
      <c r="A843" s="32">
        <v>40796</v>
      </c>
      <c r="B843" s="50" t="s">
        <v>1510</v>
      </c>
      <c r="C843" s="38">
        <v>40792</v>
      </c>
      <c r="D843" s="39" t="s">
        <v>1647</v>
      </c>
      <c r="E843" s="40">
        <v>854</v>
      </c>
    </row>
    <row r="844" spans="1:5" s="41" customFormat="1">
      <c r="A844" s="32">
        <v>40799</v>
      </c>
      <c r="B844" s="50"/>
      <c r="C844" s="38"/>
      <c r="D844" s="39" t="s">
        <v>2894</v>
      </c>
      <c r="E844" s="40">
        <v>188.46</v>
      </c>
    </row>
    <row r="845" spans="1:5" s="41" customFormat="1">
      <c r="A845" s="32">
        <v>40799</v>
      </c>
      <c r="B845" s="50" t="s">
        <v>3101</v>
      </c>
      <c r="C845" s="38">
        <v>40655</v>
      </c>
      <c r="D845" s="39" t="s">
        <v>3100</v>
      </c>
      <c r="E845" s="40">
        <v>8540</v>
      </c>
    </row>
    <row r="846" spans="1:5" s="41" customFormat="1">
      <c r="A846" s="32">
        <v>40801</v>
      </c>
      <c r="B846" s="50" t="s">
        <v>1745</v>
      </c>
      <c r="C846" s="38">
        <v>40632</v>
      </c>
      <c r="D846" s="39" t="s">
        <v>1746</v>
      </c>
      <c r="E846" s="40">
        <v>1470</v>
      </c>
    </row>
    <row r="847" spans="1:5" s="41" customFormat="1">
      <c r="A847" s="32">
        <v>40806</v>
      </c>
      <c r="B847" s="50" t="s">
        <v>1321</v>
      </c>
      <c r="C847" s="38">
        <v>40746</v>
      </c>
      <c r="D847" s="39" t="s">
        <v>1320</v>
      </c>
      <c r="E847" s="40">
        <v>488</v>
      </c>
    </row>
    <row r="848" spans="1:5" s="41" customFormat="1">
      <c r="A848" s="32">
        <v>40806</v>
      </c>
      <c r="B848" s="50" t="s">
        <v>1322</v>
      </c>
      <c r="C848" s="38">
        <v>40786</v>
      </c>
      <c r="D848" s="39" t="s">
        <v>1323</v>
      </c>
      <c r="E848" s="40">
        <v>64418.55</v>
      </c>
    </row>
    <row r="849" spans="1:5" s="41" customFormat="1">
      <c r="A849" s="32">
        <v>40806</v>
      </c>
      <c r="B849" s="50" t="s">
        <v>1324</v>
      </c>
      <c r="C849" s="38">
        <v>40786</v>
      </c>
      <c r="D849" s="39" t="s">
        <v>1323</v>
      </c>
      <c r="E849" s="40">
        <v>8603.83</v>
      </c>
    </row>
    <row r="850" spans="1:5">
      <c r="A850" s="32">
        <v>40806</v>
      </c>
      <c r="B850" s="37" t="s">
        <v>1325</v>
      </c>
      <c r="C850" s="32">
        <v>40757</v>
      </c>
      <c r="D850" s="33" t="s">
        <v>1266</v>
      </c>
      <c r="E850" s="34">
        <v>532297.6</v>
      </c>
    </row>
    <row r="851" spans="1:5">
      <c r="A851" s="32">
        <v>40806</v>
      </c>
      <c r="B851" s="37" t="s">
        <v>1208</v>
      </c>
      <c r="C851" s="32">
        <v>40747</v>
      </c>
      <c r="D851" s="33" t="s">
        <v>1267</v>
      </c>
      <c r="E851" s="34">
        <v>15000</v>
      </c>
    </row>
    <row r="852" spans="1:5">
      <c r="A852" s="32">
        <v>40806</v>
      </c>
      <c r="B852" s="37" t="s">
        <v>1355</v>
      </c>
      <c r="C852" s="32">
        <v>40723</v>
      </c>
      <c r="D852" s="33" t="s">
        <v>1207</v>
      </c>
      <c r="E852" s="34">
        <v>129.93</v>
      </c>
    </row>
    <row r="853" spans="1:5">
      <c r="A853" s="32">
        <v>40813</v>
      </c>
      <c r="B853" s="37" t="s">
        <v>2964</v>
      </c>
      <c r="C853" s="32">
        <v>40794</v>
      </c>
      <c r="D853" s="33" t="s">
        <v>3263</v>
      </c>
      <c r="E853" s="34">
        <v>2141</v>
      </c>
    </row>
    <row r="854" spans="1:5">
      <c r="A854" s="32">
        <v>40813</v>
      </c>
      <c r="B854" s="37" t="s">
        <v>3115</v>
      </c>
      <c r="C854" s="32">
        <v>40794</v>
      </c>
      <c r="D854" s="33" t="s">
        <v>3263</v>
      </c>
      <c r="E854" s="34">
        <v>60.33</v>
      </c>
    </row>
    <row r="855" spans="1:5">
      <c r="A855" s="32">
        <v>40813</v>
      </c>
      <c r="B855" s="37" t="s">
        <v>3116</v>
      </c>
      <c r="C855" s="32">
        <v>40781</v>
      </c>
      <c r="D855" s="33" t="s">
        <v>3263</v>
      </c>
      <c r="E855" s="34">
        <v>226.45</v>
      </c>
    </row>
    <row r="856" spans="1:5">
      <c r="A856" s="32">
        <v>40813</v>
      </c>
      <c r="B856" s="37" t="s">
        <v>2969</v>
      </c>
      <c r="C856" s="32">
        <v>40751</v>
      </c>
      <c r="D856" s="33" t="s">
        <v>3263</v>
      </c>
      <c r="E856" s="34">
        <v>15.58</v>
      </c>
    </row>
    <row r="857" spans="1:5">
      <c r="A857" s="32">
        <v>40813</v>
      </c>
      <c r="B857" s="37" t="s">
        <v>2970</v>
      </c>
      <c r="C857" s="32">
        <v>40751</v>
      </c>
      <c r="D857" s="33" t="s">
        <v>3263</v>
      </c>
      <c r="E857" s="34">
        <v>25.28</v>
      </c>
    </row>
    <row r="858" spans="1:5">
      <c r="A858" s="32">
        <v>40813</v>
      </c>
      <c r="B858" s="37" t="s">
        <v>2971</v>
      </c>
      <c r="C858" s="32">
        <v>40751</v>
      </c>
      <c r="D858" s="33" t="s">
        <v>3263</v>
      </c>
      <c r="E858" s="34">
        <v>90.58</v>
      </c>
    </row>
    <row r="859" spans="1:5">
      <c r="A859" s="32">
        <v>40813</v>
      </c>
      <c r="B859" s="37" t="s">
        <v>2972</v>
      </c>
      <c r="C859" s="32">
        <v>40787</v>
      </c>
      <c r="D859" s="33" t="s">
        <v>3263</v>
      </c>
      <c r="E859" s="34">
        <v>918</v>
      </c>
    </row>
    <row r="860" spans="1:5">
      <c r="A860" s="32">
        <v>40813</v>
      </c>
      <c r="B860" s="37" t="s">
        <v>2973</v>
      </c>
      <c r="C860" s="32">
        <v>40794</v>
      </c>
      <c r="D860" s="33" t="s">
        <v>3263</v>
      </c>
      <c r="E860" s="34">
        <v>1567.7</v>
      </c>
    </row>
    <row r="861" spans="1:5">
      <c r="A861" s="32">
        <v>40813</v>
      </c>
      <c r="B861" s="37" t="s">
        <v>2974</v>
      </c>
      <c r="C861" s="32">
        <v>40751</v>
      </c>
      <c r="D861" s="33" t="s">
        <v>3263</v>
      </c>
      <c r="E861" s="34">
        <v>23.12</v>
      </c>
    </row>
    <row r="862" spans="1:5">
      <c r="A862" s="32">
        <v>40813</v>
      </c>
      <c r="B862" s="37" t="s">
        <v>2975</v>
      </c>
      <c r="C862" s="32">
        <v>40751</v>
      </c>
      <c r="D862" s="33" t="s">
        <v>3263</v>
      </c>
      <c r="E862" s="34">
        <v>1224</v>
      </c>
    </row>
    <row r="863" spans="1:5">
      <c r="A863" s="32">
        <v>40813</v>
      </c>
      <c r="B863" s="37" t="s">
        <v>2842</v>
      </c>
      <c r="C863" s="32">
        <v>40751</v>
      </c>
      <c r="D863" s="33" t="s">
        <v>3263</v>
      </c>
      <c r="E863" s="34">
        <v>2262.02</v>
      </c>
    </row>
    <row r="864" spans="1:5">
      <c r="A864" s="32">
        <v>40813</v>
      </c>
      <c r="B864" s="37" t="s">
        <v>2708</v>
      </c>
      <c r="C864" s="32">
        <v>40751</v>
      </c>
      <c r="D864" s="33" t="s">
        <v>3263</v>
      </c>
      <c r="E864" s="34">
        <v>693.21</v>
      </c>
    </row>
    <row r="865" spans="1:6">
      <c r="A865" s="32">
        <v>40813</v>
      </c>
      <c r="B865" s="37" t="s">
        <v>2574</v>
      </c>
      <c r="C865" s="32">
        <v>40794</v>
      </c>
      <c r="D865" s="33" t="s">
        <v>3263</v>
      </c>
      <c r="E865" s="34">
        <v>1673.88</v>
      </c>
    </row>
    <row r="866" spans="1:6">
      <c r="A866" s="32">
        <v>40813</v>
      </c>
      <c r="B866" s="37" t="s">
        <v>2575</v>
      </c>
      <c r="C866" s="32">
        <v>40781</v>
      </c>
      <c r="D866" s="33" t="s">
        <v>3263</v>
      </c>
      <c r="E866" s="34">
        <v>7244.95</v>
      </c>
    </row>
    <row r="867" spans="1:6">
      <c r="A867" s="32">
        <v>40813</v>
      </c>
      <c r="B867" s="37" t="s">
        <v>2576</v>
      </c>
      <c r="C867" s="32">
        <v>40751</v>
      </c>
      <c r="D867" s="33" t="s">
        <v>3263</v>
      </c>
      <c r="E867" s="34">
        <v>428.01</v>
      </c>
    </row>
    <row r="868" spans="1:6">
      <c r="A868" s="32">
        <v>40813</v>
      </c>
      <c r="B868" s="37" t="s">
        <v>2577</v>
      </c>
      <c r="C868" s="32">
        <v>40751</v>
      </c>
      <c r="D868" s="33" t="s">
        <v>3263</v>
      </c>
      <c r="E868" s="34">
        <v>634.25</v>
      </c>
    </row>
    <row r="869" spans="1:6">
      <c r="A869" s="32">
        <v>40813</v>
      </c>
      <c r="B869" s="37" t="s">
        <v>2578</v>
      </c>
      <c r="C869" s="32">
        <v>40802</v>
      </c>
      <c r="D869" s="33" t="s">
        <v>3263</v>
      </c>
      <c r="E869" s="34">
        <v>10439.26</v>
      </c>
      <c r="F869" s="43"/>
    </row>
    <row r="870" spans="1:6">
      <c r="A870" s="32">
        <v>40813</v>
      </c>
      <c r="B870" s="37" t="s">
        <v>3105</v>
      </c>
      <c r="C870" s="32">
        <v>40802</v>
      </c>
      <c r="D870" s="33" t="s">
        <v>3263</v>
      </c>
      <c r="E870" s="34">
        <v>323.04000000000002</v>
      </c>
      <c r="F870" s="43"/>
    </row>
    <row r="871" spans="1:6">
      <c r="A871" s="32">
        <v>40813</v>
      </c>
      <c r="B871" s="37" t="s">
        <v>2579</v>
      </c>
      <c r="C871" s="32">
        <v>40753</v>
      </c>
      <c r="D871" s="39" t="s">
        <v>2984</v>
      </c>
      <c r="E871" s="34">
        <v>9353.32</v>
      </c>
    </row>
    <row r="872" spans="1:6">
      <c r="A872" s="32">
        <v>40813</v>
      </c>
      <c r="B872" s="37" t="s">
        <v>3163</v>
      </c>
      <c r="C872" s="32">
        <v>40780</v>
      </c>
      <c r="D872" s="39" t="s">
        <v>3302</v>
      </c>
      <c r="E872" s="34">
        <v>590</v>
      </c>
    </row>
    <row r="873" spans="1:6">
      <c r="A873" s="32">
        <v>40813</v>
      </c>
      <c r="B873" s="37" t="s">
        <v>3164</v>
      </c>
      <c r="C873" s="32">
        <v>40806</v>
      </c>
      <c r="D873" s="39" t="s">
        <v>3165</v>
      </c>
      <c r="E873" s="34">
        <v>624.52</v>
      </c>
    </row>
    <row r="874" spans="1:6">
      <c r="A874" s="32">
        <v>40813</v>
      </c>
      <c r="B874" s="37" t="s">
        <v>3015</v>
      </c>
      <c r="C874" s="32">
        <v>40785</v>
      </c>
      <c r="D874" s="33" t="s">
        <v>3166</v>
      </c>
      <c r="E874" s="34">
        <v>1037</v>
      </c>
    </row>
    <row r="875" spans="1:6">
      <c r="A875" s="32">
        <v>40813</v>
      </c>
      <c r="B875" s="37" t="s">
        <v>3016</v>
      </c>
      <c r="C875" s="32">
        <v>40794</v>
      </c>
      <c r="D875" s="33" t="s">
        <v>3166</v>
      </c>
      <c r="E875" s="34">
        <v>1823.9</v>
      </c>
    </row>
    <row r="876" spans="1:6">
      <c r="A876" s="32">
        <v>40813</v>
      </c>
      <c r="B876" s="37" t="s">
        <v>3104</v>
      </c>
      <c r="C876" s="32">
        <v>40801</v>
      </c>
      <c r="D876" s="33" t="s">
        <v>3103</v>
      </c>
      <c r="E876" s="34">
        <v>35463.1</v>
      </c>
    </row>
    <row r="877" spans="1:6">
      <c r="A877" s="32">
        <v>40813</v>
      </c>
      <c r="B877" s="37" t="s">
        <v>1523</v>
      </c>
      <c r="C877" s="32">
        <v>40603</v>
      </c>
      <c r="D877" s="33" t="s">
        <v>1661</v>
      </c>
      <c r="E877" s="34">
        <v>1500</v>
      </c>
    </row>
    <row r="878" spans="1:6">
      <c r="A878" s="32">
        <v>40813</v>
      </c>
      <c r="B878" s="37" t="s">
        <v>1662</v>
      </c>
      <c r="C878" s="32">
        <v>40702</v>
      </c>
      <c r="D878" s="33" t="s">
        <v>1661</v>
      </c>
      <c r="E878" s="34">
        <v>1500</v>
      </c>
    </row>
    <row r="879" spans="1:6">
      <c r="A879" s="32">
        <v>40814</v>
      </c>
      <c r="B879" s="37" t="s">
        <v>3152</v>
      </c>
      <c r="C879" s="32">
        <v>40781</v>
      </c>
      <c r="D879" s="39" t="s">
        <v>3153</v>
      </c>
      <c r="E879" s="34">
        <v>1167.17</v>
      </c>
    </row>
    <row r="880" spans="1:6">
      <c r="A880" s="32">
        <v>40814</v>
      </c>
      <c r="B880" s="37" t="s">
        <v>3005</v>
      </c>
      <c r="C880" s="32">
        <v>40752</v>
      </c>
      <c r="D880" s="39" t="s">
        <v>3153</v>
      </c>
      <c r="E880" s="34">
        <v>1135.7</v>
      </c>
    </row>
    <row r="881" spans="1:5">
      <c r="A881" s="32">
        <v>40814</v>
      </c>
      <c r="B881" s="37" t="s">
        <v>3006</v>
      </c>
      <c r="C881" s="32">
        <v>40757</v>
      </c>
      <c r="D881" s="39" t="s">
        <v>3007</v>
      </c>
      <c r="E881" s="34">
        <v>1109.8399999999999</v>
      </c>
    </row>
    <row r="882" spans="1:5">
      <c r="A882" s="32">
        <v>40814</v>
      </c>
      <c r="B882" s="37" t="s">
        <v>1677</v>
      </c>
      <c r="C882" s="32">
        <v>40759</v>
      </c>
      <c r="D882" s="33" t="s">
        <v>1537</v>
      </c>
      <c r="E882" s="34">
        <v>2286.54</v>
      </c>
    </row>
    <row r="883" spans="1:5">
      <c r="A883" s="32">
        <v>40814</v>
      </c>
      <c r="B883" s="37" t="s">
        <v>1539</v>
      </c>
      <c r="C883" s="32">
        <v>40781</v>
      </c>
      <c r="D883" s="33" t="s">
        <v>1538</v>
      </c>
      <c r="E883" s="34">
        <v>383.71</v>
      </c>
    </row>
    <row r="884" spans="1:5">
      <c r="A884" s="32">
        <v>40814</v>
      </c>
      <c r="B884" s="37" t="s">
        <v>1455</v>
      </c>
      <c r="C884" s="32">
        <v>40813</v>
      </c>
      <c r="D884" s="33" t="s">
        <v>1456</v>
      </c>
      <c r="E884" s="34">
        <v>960</v>
      </c>
    </row>
    <row r="885" spans="1:5">
      <c r="A885" s="32">
        <v>40814</v>
      </c>
      <c r="B885" s="37" t="s">
        <v>1455</v>
      </c>
      <c r="C885" s="32">
        <v>40813</v>
      </c>
      <c r="D885" s="33" t="s">
        <v>1457</v>
      </c>
      <c r="E885" s="34">
        <v>960</v>
      </c>
    </row>
    <row r="886" spans="1:5">
      <c r="A886" s="32">
        <v>40814</v>
      </c>
      <c r="B886" s="37" t="s">
        <v>1458</v>
      </c>
      <c r="C886" s="32">
        <v>40670</v>
      </c>
      <c r="D886" s="33" t="s">
        <v>1459</v>
      </c>
      <c r="E886" s="34">
        <v>1020</v>
      </c>
    </row>
    <row r="887" spans="1:5">
      <c r="A887" s="32">
        <v>40814</v>
      </c>
      <c r="B887" s="37" t="s">
        <v>1460</v>
      </c>
      <c r="C887" s="32">
        <v>40754</v>
      </c>
      <c r="D887" s="33" t="s">
        <v>1538</v>
      </c>
      <c r="E887" s="34">
        <v>6039</v>
      </c>
    </row>
    <row r="888" spans="1:5">
      <c r="A888" s="32">
        <v>40814</v>
      </c>
      <c r="B888" s="37" t="s">
        <v>1461</v>
      </c>
      <c r="C888" s="32">
        <v>40781</v>
      </c>
      <c r="D888" s="33" t="s">
        <v>1538</v>
      </c>
      <c r="E888" s="34">
        <v>793</v>
      </c>
    </row>
    <row r="889" spans="1:5">
      <c r="A889" s="32">
        <v>40814</v>
      </c>
      <c r="B889" s="37" t="s">
        <v>1463</v>
      </c>
      <c r="C889" s="32">
        <v>40780</v>
      </c>
      <c r="D889" s="33" t="s">
        <v>1462</v>
      </c>
      <c r="E889" s="34">
        <v>9800</v>
      </c>
    </row>
    <row r="890" spans="1:5">
      <c r="A890" s="32">
        <v>40814</v>
      </c>
      <c r="B890" s="37" t="s">
        <v>1602</v>
      </c>
      <c r="C890" s="32">
        <v>40755</v>
      </c>
      <c r="D890" s="33" t="s">
        <v>1465</v>
      </c>
      <c r="E890" s="34">
        <v>1839.34</v>
      </c>
    </row>
    <row r="891" spans="1:5">
      <c r="A891" s="32">
        <v>40814</v>
      </c>
      <c r="B891" s="37" t="s">
        <v>1307</v>
      </c>
      <c r="C891" s="32">
        <v>40786</v>
      </c>
      <c r="D891" s="33" t="s">
        <v>1465</v>
      </c>
      <c r="E891" s="34">
        <v>1839.34</v>
      </c>
    </row>
    <row r="892" spans="1:5">
      <c r="A892" s="32">
        <v>40814</v>
      </c>
      <c r="B892" s="37" t="s">
        <v>1308</v>
      </c>
      <c r="C892" s="32">
        <v>40755</v>
      </c>
      <c r="D892" s="33" t="s">
        <v>1465</v>
      </c>
      <c r="E892" s="34">
        <v>42.7</v>
      </c>
    </row>
    <row r="893" spans="1:5">
      <c r="A893" s="32">
        <v>40814</v>
      </c>
      <c r="B893" s="37" t="s">
        <v>1309</v>
      </c>
      <c r="C893" s="32">
        <v>40796</v>
      </c>
      <c r="D893" s="33" t="s">
        <v>1465</v>
      </c>
      <c r="E893" s="34">
        <v>167.2</v>
      </c>
    </row>
    <row r="894" spans="1:5">
      <c r="A894" s="32">
        <v>40814</v>
      </c>
      <c r="B894" s="37" t="s">
        <v>1167</v>
      </c>
      <c r="C894" s="32">
        <v>40765</v>
      </c>
      <c r="D894" s="33" t="s">
        <v>1584</v>
      </c>
      <c r="E894" s="34">
        <v>4816.75</v>
      </c>
    </row>
    <row r="895" spans="1:5">
      <c r="A895" s="32">
        <v>40814</v>
      </c>
      <c r="B895" s="37" t="s">
        <v>1586</v>
      </c>
      <c r="C895" s="32">
        <v>40787</v>
      </c>
      <c r="D895" s="33" t="s">
        <v>1585</v>
      </c>
      <c r="E895" s="34">
        <v>105.58</v>
      </c>
    </row>
    <row r="896" spans="1:5">
      <c r="A896" s="32">
        <v>40814</v>
      </c>
      <c r="B896" s="37" t="s">
        <v>1587</v>
      </c>
      <c r="C896" s="32">
        <v>40781</v>
      </c>
      <c r="D896" s="33" t="s">
        <v>1590</v>
      </c>
      <c r="E896" s="34">
        <v>3000</v>
      </c>
    </row>
    <row r="897" spans="1:5">
      <c r="A897" s="32">
        <v>40814</v>
      </c>
      <c r="B897" s="37" t="s">
        <v>1451</v>
      </c>
      <c r="C897" s="32">
        <v>40774</v>
      </c>
      <c r="D897" s="33" t="s">
        <v>1450</v>
      </c>
      <c r="E897" s="34">
        <v>488</v>
      </c>
    </row>
    <row r="898" spans="1:5">
      <c r="A898" s="32">
        <v>40814</v>
      </c>
      <c r="B898" s="37" t="s">
        <v>1452</v>
      </c>
      <c r="C898" s="32">
        <v>40774</v>
      </c>
      <c r="D898" s="33" t="s">
        <v>1450</v>
      </c>
      <c r="E898" s="34">
        <v>274.5</v>
      </c>
    </row>
    <row r="899" spans="1:5">
      <c r="A899" s="32">
        <v>40814</v>
      </c>
      <c r="B899" s="37" t="s">
        <v>1592</v>
      </c>
      <c r="C899" s="32">
        <v>40743</v>
      </c>
      <c r="D899" s="33" t="s">
        <v>1450</v>
      </c>
      <c r="E899" s="34">
        <v>274.5</v>
      </c>
    </row>
    <row r="900" spans="1:5">
      <c r="A900" s="32">
        <v>40814</v>
      </c>
      <c r="B900" s="37" t="s">
        <v>1593</v>
      </c>
      <c r="C900" s="32">
        <v>40743</v>
      </c>
      <c r="D900" s="33" t="s">
        <v>1450</v>
      </c>
      <c r="E900" s="34">
        <v>488</v>
      </c>
    </row>
    <row r="901" spans="1:5">
      <c r="A901" s="32">
        <v>40814</v>
      </c>
      <c r="B901" s="37" t="s">
        <v>1516</v>
      </c>
      <c r="C901" s="32">
        <v>40753</v>
      </c>
      <c r="D901" s="33" t="s">
        <v>1515</v>
      </c>
      <c r="E901" s="34">
        <v>1324.55</v>
      </c>
    </row>
    <row r="902" spans="1:5">
      <c r="A902" s="32">
        <v>40814</v>
      </c>
      <c r="B902" s="37" t="s">
        <v>1517</v>
      </c>
      <c r="C902" s="32">
        <v>40785</v>
      </c>
      <c r="D902" s="33" t="s">
        <v>1518</v>
      </c>
      <c r="E902" s="34">
        <v>221.5</v>
      </c>
    </row>
    <row r="903" spans="1:5">
      <c r="A903" s="32">
        <v>40814</v>
      </c>
      <c r="B903" s="37" t="s">
        <v>1655</v>
      </c>
      <c r="C903" s="32">
        <v>40662</v>
      </c>
      <c r="D903" s="33" t="s">
        <v>1519</v>
      </c>
      <c r="E903" s="34">
        <v>350.55</v>
      </c>
    </row>
    <row r="904" spans="1:5">
      <c r="A904" s="32">
        <v>40814</v>
      </c>
      <c r="B904" s="37" t="s">
        <v>1656</v>
      </c>
      <c r="C904" s="32">
        <v>40750</v>
      </c>
      <c r="D904" s="33" t="s">
        <v>1605</v>
      </c>
      <c r="E904" s="34">
        <v>2685.15</v>
      </c>
    </row>
    <row r="905" spans="1:5">
      <c r="A905" s="32">
        <v>40814</v>
      </c>
      <c r="B905" s="37" t="s">
        <v>1307</v>
      </c>
      <c r="C905" s="32">
        <v>40789</v>
      </c>
      <c r="D905" s="33" t="s">
        <v>1605</v>
      </c>
      <c r="E905" s="34">
        <v>2685.15</v>
      </c>
    </row>
    <row r="906" spans="1:5">
      <c r="A906" s="32">
        <v>40814</v>
      </c>
      <c r="B906" s="37" t="s">
        <v>1466</v>
      </c>
      <c r="C906" s="32">
        <v>40786</v>
      </c>
      <c r="D906" s="33" t="s">
        <v>1467</v>
      </c>
      <c r="E906" s="34">
        <v>614.88</v>
      </c>
    </row>
    <row r="907" spans="1:5">
      <c r="A907" s="32">
        <v>40814</v>
      </c>
      <c r="B907" s="37" t="s">
        <v>1310</v>
      </c>
      <c r="C907" s="32">
        <v>40758</v>
      </c>
      <c r="D907" s="33" t="s">
        <v>1468</v>
      </c>
      <c r="E907" s="34">
        <v>66417.23</v>
      </c>
    </row>
    <row r="908" spans="1:5">
      <c r="A908" s="32">
        <v>40814</v>
      </c>
      <c r="B908" s="37" t="s">
        <v>1311</v>
      </c>
      <c r="C908" s="32">
        <v>40774</v>
      </c>
      <c r="D908" s="33" t="s">
        <v>1312</v>
      </c>
      <c r="E908" s="34">
        <v>7950</v>
      </c>
    </row>
    <row r="909" spans="1:5">
      <c r="A909" s="32">
        <v>40814</v>
      </c>
      <c r="B909" s="37" t="s">
        <v>1473</v>
      </c>
      <c r="C909" s="32">
        <v>40758</v>
      </c>
      <c r="D909" s="33" t="s">
        <v>1313</v>
      </c>
      <c r="E909" s="34">
        <v>707.6</v>
      </c>
    </row>
    <row r="910" spans="1:5">
      <c r="A910" s="32">
        <v>40814</v>
      </c>
      <c r="B910" s="37" t="s">
        <v>1319</v>
      </c>
      <c r="C910" s="32">
        <v>40760</v>
      </c>
      <c r="D910" s="33" t="s">
        <v>1313</v>
      </c>
      <c r="E910" s="34">
        <v>817.4</v>
      </c>
    </row>
    <row r="911" spans="1:5">
      <c r="A911" s="32">
        <v>40814</v>
      </c>
      <c r="B911" s="37" t="s">
        <v>1535</v>
      </c>
      <c r="C911" s="32">
        <v>40751</v>
      </c>
      <c r="D911" s="33" t="s">
        <v>1533</v>
      </c>
      <c r="E911" s="34">
        <v>5000</v>
      </c>
    </row>
    <row r="912" spans="1:5">
      <c r="A912" s="32">
        <v>40814</v>
      </c>
      <c r="B912" s="37" t="s">
        <v>1536</v>
      </c>
      <c r="C912" s="32">
        <v>40755</v>
      </c>
      <c r="D912" s="33" t="s">
        <v>1385</v>
      </c>
      <c r="E912" s="34">
        <v>309.2</v>
      </c>
    </row>
    <row r="913" spans="1:5">
      <c r="A913" s="32">
        <v>40814</v>
      </c>
      <c r="B913" s="37" t="s">
        <v>1387</v>
      </c>
      <c r="C913" s="32">
        <v>40785</v>
      </c>
      <c r="D913" s="33" t="s">
        <v>1386</v>
      </c>
      <c r="E913" s="34">
        <v>145</v>
      </c>
    </row>
    <row r="914" spans="1:5">
      <c r="A914" s="32">
        <v>40814</v>
      </c>
      <c r="B914" s="37" t="s">
        <v>1237</v>
      </c>
      <c r="C914" s="32">
        <v>40793</v>
      </c>
      <c r="D914" s="33" t="s">
        <v>1238</v>
      </c>
      <c r="E914" s="34">
        <v>2498.0500000000002</v>
      </c>
    </row>
    <row r="915" spans="1:5">
      <c r="A915" s="32">
        <v>40814</v>
      </c>
      <c r="B915" s="37" t="s">
        <v>1392</v>
      </c>
      <c r="C915" s="32">
        <v>40792</v>
      </c>
      <c r="D915" s="33" t="s">
        <v>1239</v>
      </c>
      <c r="E915" s="34">
        <v>91.5</v>
      </c>
    </row>
    <row r="916" spans="1:5">
      <c r="A916" s="32">
        <v>40814</v>
      </c>
      <c r="B916" s="37" t="s">
        <v>1393</v>
      </c>
      <c r="C916" s="32">
        <v>40766</v>
      </c>
      <c r="D916" s="33" t="s">
        <v>1394</v>
      </c>
      <c r="E916" s="34">
        <v>183.5</v>
      </c>
    </row>
    <row r="917" spans="1:5">
      <c r="A917" s="32">
        <v>40814</v>
      </c>
      <c r="B917" s="37" t="s">
        <v>1395</v>
      </c>
      <c r="C917" s="32">
        <v>40666</v>
      </c>
      <c r="D917" s="33" t="s">
        <v>1244</v>
      </c>
      <c r="E917" s="34">
        <v>5119.6099999999997</v>
      </c>
    </row>
    <row r="918" spans="1:5">
      <c r="A918" s="32">
        <v>40814</v>
      </c>
      <c r="B918" s="37" t="s">
        <v>1246</v>
      </c>
      <c r="C918" s="32">
        <v>40796</v>
      </c>
      <c r="D918" s="33" t="s">
        <v>1245</v>
      </c>
      <c r="E918" s="34">
        <v>1227.5899999999999</v>
      </c>
    </row>
    <row r="919" spans="1:5">
      <c r="A919" s="32">
        <v>40814</v>
      </c>
      <c r="B919" s="37" t="s">
        <v>1418</v>
      </c>
      <c r="C919" s="32">
        <v>40739</v>
      </c>
      <c r="D919" s="33" t="s">
        <v>1561</v>
      </c>
      <c r="E919" s="34">
        <v>2396.9699999999998</v>
      </c>
    </row>
    <row r="920" spans="1:5">
      <c r="A920" s="32">
        <v>40814</v>
      </c>
      <c r="B920" s="37" t="s">
        <v>1703</v>
      </c>
      <c r="C920" s="32">
        <v>40722</v>
      </c>
      <c r="D920" s="33" t="s">
        <v>1702</v>
      </c>
      <c r="E920" s="34">
        <v>123.59</v>
      </c>
    </row>
    <row r="921" spans="1:5">
      <c r="A921" s="32">
        <v>40814</v>
      </c>
      <c r="B921" s="37" t="s">
        <v>1704</v>
      </c>
      <c r="C921" s="32">
        <v>40787</v>
      </c>
      <c r="D921" s="33" t="s">
        <v>1705</v>
      </c>
      <c r="E921" s="34">
        <v>30988</v>
      </c>
    </row>
    <row r="922" spans="1:5">
      <c r="A922" s="32">
        <v>40814</v>
      </c>
      <c r="B922" s="37" t="s">
        <v>1707</v>
      </c>
      <c r="C922" s="32">
        <v>40765</v>
      </c>
      <c r="D922" s="33" t="s">
        <v>1706</v>
      </c>
      <c r="E922" s="34">
        <v>446.4</v>
      </c>
    </row>
    <row r="923" spans="1:5">
      <c r="A923" s="32">
        <v>40814</v>
      </c>
      <c r="B923" s="37" t="s">
        <v>1710</v>
      </c>
      <c r="C923" s="32">
        <v>40723</v>
      </c>
      <c r="D923" s="33" t="s">
        <v>1572</v>
      </c>
      <c r="E923" s="34">
        <v>2440</v>
      </c>
    </row>
    <row r="924" spans="1:5">
      <c r="A924" s="32">
        <v>40814</v>
      </c>
      <c r="B924" s="37" t="s">
        <v>1573</v>
      </c>
      <c r="C924" s="32">
        <v>40785</v>
      </c>
      <c r="D924" s="33" t="s">
        <v>1572</v>
      </c>
      <c r="E924" s="34">
        <v>13071.42</v>
      </c>
    </row>
    <row r="925" spans="1:5">
      <c r="A925" s="32">
        <v>40814</v>
      </c>
      <c r="B925" s="37" t="s">
        <v>1430</v>
      </c>
      <c r="C925" s="32">
        <v>40795</v>
      </c>
      <c r="D925" s="33" t="s">
        <v>1431</v>
      </c>
      <c r="E925" s="34">
        <v>427</v>
      </c>
    </row>
    <row r="926" spans="1:5">
      <c r="A926" s="32">
        <v>40814</v>
      </c>
      <c r="B926" s="37" t="s">
        <v>1273</v>
      </c>
      <c r="C926" s="32">
        <v>40792</v>
      </c>
      <c r="D926" s="33" t="s">
        <v>1272</v>
      </c>
      <c r="E926" s="34">
        <v>4880</v>
      </c>
    </row>
    <row r="927" spans="1:5">
      <c r="A927" s="32">
        <v>40814</v>
      </c>
      <c r="B927" s="37" t="s">
        <v>1580</v>
      </c>
      <c r="C927" s="32">
        <v>40756</v>
      </c>
      <c r="D927" s="33" t="s">
        <v>1582</v>
      </c>
      <c r="E927" s="34">
        <v>183</v>
      </c>
    </row>
    <row r="928" spans="1:5">
      <c r="A928" s="32">
        <v>40814</v>
      </c>
      <c r="B928" s="37" t="s">
        <v>1293</v>
      </c>
      <c r="C928" s="32">
        <v>40754</v>
      </c>
      <c r="D928" s="33" t="s">
        <v>1583</v>
      </c>
      <c r="E928" s="34">
        <v>976</v>
      </c>
    </row>
    <row r="929" spans="1:5">
      <c r="A929" s="32">
        <v>40814</v>
      </c>
      <c r="B929" s="37" t="s">
        <v>1294</v>
      </c>
      <c r="C929" s="32">
        <v>40793</v>
      </c>
      <c r="D929" s="33" t="s">
        <v>1453</v>
      </c>
      <c r="E929" s="34">
        <v>36795.199999999997</v>
      </c>
    </row>
    <row r="930" spans="1:5">
      <c r="A930" s="32">
        <v>40814</v>
      </c>
      <c r="B930" s="37"/>
      <c r="C930" s="32"/>
      <c r="D930" s="33" t="s">
        <v>1454</v>
      </c>
      <c r="E930" s="34">
        <v>115</v>
      </c>
    </row>
    <row r="931" spans="1:5">
      <c r="A931" s="32">
        <v>40814</v>
      </c>
      <c r="B931" s="37"/>
      <c r="C931" s="32"/>
      <c r="D931" s="33" t="s">
        <v>1532</v>
      </c>
      <c r="E931" s="34">
        <v>100</v>
      </c>
    </row>
    <row r="932" spans="1:5">
      <c r="A932" s="32">
        <v>40815</v>
      </c>
      <c r="B932" s="37" t="s">
        <v>2915</v>
      </c>
      <c r="C932" s="32">
        <v>40669</v>
      </c>
      <c r="D932" s="33" t="s">
        <v>3013</v>
      </c>
      <c r="E932" s="34">
        <v>14040</v>
      </c>
    </row>
    <row r="933" spans="1:5">
      <c r="A933" s="32">
        <v>40815</v>
      </c>
      <c r="B933" s="37" t="s">
        <v>2875</v>
      </c>
      <c r="C933" s="32">
        <v>40586</v>
      </c>
      <c r="D933" s="33" t="s">
        <v>3014</v>
      </c>
      <c r="E933" s="34">
        <v>9150</v>
      </c>
    </row>
    <row r="934" spans="1:5">
      <c r="A934" s="32">
        <v>40815</v>
      </c>
      <c r="B934" s="37" t="s">
        <v>2876</v>
      </c>
      <c r="C934" s="32">
        <v>40642</v>
      </c>
      <c r="D934" s="33" t="s">
        <v>3014</v>
      </c>
      <c r="E934" s="34">
        <v>9150</v>
      </c>
    </row>
    <row r="935" spans="1:5">
      <c r="A935" s="32">
        <v>40822</v>
      </c>
      <c r="B935" s="37" t="s">
        <v>2848</v>
      </c>
      <c r="C935" s="32">
        <v>40793</v>
      </c>
      <c r="D935" s="33" t="s">
        <v>2847</v>
      </c>
      <c r="E935" s="34">
        <v>1036.4000000000001</v>
      </c>
    </row>
    <row r="936" spans="1:5">
      <c r="A936" s="32">
        <v>40830</v>
      </c>
      <c r="B936" s="37" t="s">
        <v>3048</v>
      </c>
      <c r="C936" s="32">
        <v>40817</v>
      </c>
      <c r="D936" s="33" t="s">
        <v>3049</v>
      </c>
      <c r="E936" s="34">
        <v>298046.19</v>
      </c>
    </row>
    <row r="937" spans="1:5">
      <c r="A937" s="32">
        <v>40830</v>
      </c>
      <c r="B937" s="37" t="s">
        <v>2637</v>
      </c>
      <c r="C937" s="32">
        <v>40803</v>
      </c>
      <c r="D937" s="33" t="s">
        <v>2910</v>
      </c>
      <c r="E937" s="34">
        <v>3771.75</v>
      </c>
    </row>
    <row r="938" spans="1:5">
      <c r="A938" s="32">
        <v>40830</v>
      </c>
      <c r="B938" s="37" t="s">
        <v>2638</v>
      </c>
      <c r="C938" s="32">
        <v>40802</v>
      </c>
      <c r="D938" s="33" t="s">
        <v>2639</v>
      </c>
      <c r="E938" s="34">
        <v>143.96</v>
      </c>
    </row>
    <row r="939" spans="1:5">
      <c r="A939" s="32">
        <v>40830</v>
      </c>
      <c r="B939" s="37" t="s">
        <v>2641</v>
      </c>
      <c r="C939" s="32">
        <v>40828</v>
      </c>
      <c r="D939" s="33" t="s">
        <v>2640</v>
      </c>
      <c r="E939" s="34">
        <v>14498.33</v>
      </c>
    </row>
    <row r="940" spans="1:5">
      <c r="A940" s="32">
        <v>40830</v>
      </c>
      <c r="B940" s="37" t="s">
        <v>2642</v>
      </c>
      <c r="C940" s="32">
        <v>40809</v>
      </c>
      <c r="D940" s="33" t="s">
        <v>2640</v>
      </c>
      <c r="E940" s="34">
        <v>163.19999999999999</v>
      </c>
    </row>
    <row r="941" spans="1:5">
      <c r="A941" s="32">
        <v>40830</v>
      </c>
      <c r="B941" s="37" t="s">
        <v>3204</v>
      </c>
      <c r="C941" s="32">
        <v>40815</v>
      </c>
      <c r="D941" s="33" t="s">
        <v>2640</v>
      </c>
      <c r="E941" s="34">
        <v>7549.83</v>
      </c>
    </row>
    <row r="942" spans="1:5">
      <c r="A942" s="32">
        <v>40830</v>
      </c>
      <c r="B942" s="37" t="s">
        <v>3124</v>
      </c>
      <c r="C942" s="32">
        <v>40814</v>
      </c>
      <c r="D942" s="33" t="s">
        <v>2640</v>
      </c>
      <c r="E942" s="34">
        <v>7937.46</v>
      </c>
    </row>
    <row r="943" spans="1:5">
      <c r="A943" s="32">
        <v>40830</v>
      </c>
      <c r="B943" s="37" t="s">
        <v>3225</v>
      </c>
      <c r="C943" s="32">
        <v>40811</v>
      </c>
      <c r="D943" s="33" t="s">
        <v>3224</v>
      </c>
      <c r="E943" s="34">
        <v>1500</v>
      </c>
    </row>
    <row r="944" spans="1:5">
      <c r="A944" s="32">
        <v>40830</v>
      </c>
      <c r="B944" s="37" t="s">
        <v>3226</v>
      </c>
      <c r="C944" s="32">
        <v>40562</v>
      </c>
      <c r="D944" s="33" t="s">
        <v>3227</v>
      </c>
      <c r="E944" s="34">
        <v>384.3</v>
      </c>
    </row>
    <row r="945" spans="1:5">
      <c r="A945" s="32">
        <v>40830</v>
      </c>
      <c r="B945" s="37" t="s">
        <v>3229</v>
      </c>
      <c r="C945" s="32">
        <v>40703</v>
      </c>
      <c r="D945" s="33" t="s">
        <v>3228</v>
      </c>
      <c r="E945" s="34">
        <v>6100</v>
      </c>
    </row>
    <row r="946" spans="1:5">
      <c r="A946" s="32">
        <v>40830</v>
      </c>
      <c r="B946" s="37" t="s">
        <v>3230</v>
      </c>
      <c r="C946" s="32">
        <v>40794</v>
      </c>
      <c r="D946" s="33" t="s">
        <v>3081</v>
      </c>
      <c r="E946" s="34">
        <v>4997</v>
      </c>
    </row>
    <row r="947" spans="1:5">
      <c r="A947" s="32">
        <v>40830</v>
      </c>
      <c r="B947" s="37" t="s">
        <v>3083</v>
      </c>
      <c r="C947" s="32">
        <v>40600</v>
      </c>
      <c r="D947" s="33" t="s">
        <v>3082</v>
      </c>
      <c r="E947" s="34">
        <v>140</v>
      </c>
    </row>
    <row r="948" spans="1:5">
      <c r="A948" s="32">
        <v>40830</v>
      </c>
      <c r="B948" s="37" t="s">
        <v>3084</v>
      </c>
      <c r="C948" s="32">
        <v>40796</v>
      </c>
      <c r="D948" s="33" t="s">
        <v>2941</v>
      </c>
      <c r="E948" s="34">
        <v>223.2</v>
      </c>
    </row>
    <row r="949" spans="1:5">
      <c r="A949" s="32">
        <v>40830</v>
      </c>
      <c r="B949" s="37" t="s">
        <v>2807</v>
      </c>
      <c r="C949" s="32">
        <v>40795</v>
      </c>
      <c r="D949" s="33" t="s">
        <v>2806</v>
      </c>
      <c r="E949" s="34">
        <v>8784</v>
      </c>
    </row>
    <row r="950" spans="1:5">
      <c r="A950" s="32">
        <v>40830</v>
      </c>
      <c r="B950" s="37" t="s">
        <v>3315</v>
      </c>
      <c r="C950" s="32">
        <v>40807</v>
      </c>
      <c r="D950" s="33" t="s">
        <v>3162</v>
      </c>
      <c r="E950" s="34">
        <v>1530</v>
      </c>
    </row>
    <row r="951" spans="1:5">
      <c r="A951" s="32">
        <v>40830</v>
      </c>
      <c r="B951" s="37" t="s">
        <v>2808</v>
      </c>
      <c r="C951" s="32">
        <v>40785</v>
      </c>
      <c r="D951" s="33" t="s">
        <v>2809</v>
      </c>
      <c r="E951" s="34">
        <v>880</v>
      </c>
    </row>
    <row r="952" spans="1:5">
      <c r="A952" s="32">
        <v>40835</v>
      </c>
      <c r="B952" s="37" t="s">
        <v>1168</v>
      </c>
      <c r="C952" s="32">
        <v>40744</v>
      </c>
      <c r="D952" s="33" t="s">
        <v>1169</v>
      </c>
      <c r="E952" s="34">
        <v>14940</v>
      </c>
    </row>
    <row r="953" spans="1:5">
      <c r="A953" s="32">
        <v>40835</v>
      </c>
      <c r="B953" s="37" t="s">
        <v>1171</v>
      </c>
      <c r="C953" s="32">
        <v>40702</v>
      </c>
      <c r="D953" s="33" t="s">
        <v>1170</v>
      </c>
      <c r="E953" s="34">
        <v>15000</v>
      </c>
    </row>
    <row r="954" spans="1:5">
      <c r="A954" s="32">
        <v>40835</v>
      </c>
      <c r="B954" s="37" t="s">
        <v>1314</v>
      </c>
      <c r="C954" s="32">
        <v>40814</v>
      </c>
      <c r="D954" s="33" t="s">
        <v>1315</v>
      </c>
      <c r="E954" s="34">
        <v>2772</v>
      </c>
    </row>
    <row r="955" spans="1:5">
      <c r="A955" s="32">
        <v>40835</v>
      </c>
      <c r="B955" s="37" t="s">
        <v>1317</v>
      </c>
      <c r="C955" s="32">
        <v>40787</v>
      </c>
      <c r="D955" s="33" t="s">
        <v>1316</v>
      </c>
      <c r="E955" s="34">
        <v>177</v>
      </c>
    </row>
    <row r="956" spans="1:5">
      <c r="A956" s="32">
        <v>40835</v>
      </c>
      <c r="B956" s="37" t="s">
        <v>1318</v>
      </c>
      <c r="C956" s="32">
        <v>40786</v>
      </c>
      <c r="D956" s="33" t="s">
        <v>1173</v>
      </c>
      <c r="E956" s="34">
        <v>5000</v>
      </c>
    </row>
    <row r="957" spans="1:5">
      <c r="A957" s="32">
        <v>40835</v>
      </c>
      <c r="B957" s="37" t="s">
        <v>1175</v>
      </c>
      <c r="C957" s="32">
        <v>40809</v>
      </c>
      <c r="D957" s="33" t="s">
        <v>1174</v>
      </c>
      <c r="E957" s="34">
        <v>2500</v>
      </c>
    </row>
    <row r="958" spans="1:5">
      <c r="A958" s="32">
        <v>40835</v>
      </c>
      <c r="B958" s="37" t="s">
        <v>1634</v>
      </c>
      <c r="C958" s="32">
        <v>40831</v>
      </c>
      <c r="D958" s="33" t="s">
        <v>1635</v>
      </c>
      <c r="E958" s="34">
        <v>150</v>
      </c>
    </row>
    <row r="959" spans="1:5">
      <c r="A959" s="32">
        <v>40835</v>
      </c>
      <c r="B959" s="37" t="s">
        <v>1263</v>
      </c>
      <c r="C959" s="32">
        <v>40759</v>
      </c>
      <c r="D959" s="33" t="s">
        <v>1501</v>
      </c>
      <c r="E959" s="34">
        <v>216.94</v>
      </c>
    </row>
    <row r="960" spans="1:5">
      <c r="A960" s="32">
        <v>40835</v>
      </c>
      <c r="B960" s="37" t="s">
        <v>1264</v>
      </c>
      <c r="C960" s="32">
        <v>40810</v>
      </c>
      <c r="D960" s="33" t="s">
        <v>1265</v>
      </c>
      <c r="E960" s="34">
        <v>29.85</v>
      </c>
    </row>
    <row r="961" spans="1:5">
      <c r="A961" s="32">
        <v>40838</v>
      </c>
      <c r="B961" s="37" t="s">
        <v>1638</v>
      </c>
      <c r="C961" s="32">
        <v>40821</v>
      </c>
      <c r="D961" s="33" t="s">
        <v>1639</v>
      </c>
      <c r="E961" s="34">
        <v>16662</v>
      </c>
    </row>
    <row r="962" spans="1:5">
      <c r="A962" s="32">
        <v>40838</v>
      </c>
      <c r="B962" s="37" t="s">
        <v>1503</v>
      </c>
      <c r="C962" s="32">
        <v>40760</v>
      </c>
      <c r="D962" s="33" t="s">
        <v>1502</v>
      </c>
      <c r="E962" s="34">
        <v>642.29999999999995</v>
      </c>
    </row>
    <row r="963" spans="1:5">
      <c r="A963" s="32">
        <v>40838</v>
      </c>
      <c r="B963" s="37" t="s">
        <v>1504</v>
      </c>
      <c r="C963" s="32">
        <v>40813</v>
      </c>
      <c r="D963" s="33" t="s">
        <v>1206</v>
      </c>
      <c r="E963" s="34">
        <v>2685.15</v>
      </c>
    </row>
    <row r="964" spans="1:5">
      <c r="A964" s="32">
        <v>40838</v>
      </c>
      <c r="B964" s="37" t="s">
        <v>1511</v>
      </c>
      <c r="C964" s="32">
        <v>40808</v>
      </c>
      <c r="D964" s="42" t="s">
        <v>1499</v>
      </c>
      <c r="E964" s="34">
        <v>2137.6</v>
      </c>
    </row>
    <row r="965" spans="1:5">
      <c r="A965" s="32">
        <v>40838</v>
      </c>
      <c r="B965" s="37" t="s">
        <v>1514</v>
      </c>
      <c r="C965" s="32">
        <v>40802</v>
      </c>
      <c r="D965" s="33" t="s">
        <v>1569</v>
      </c>
      <c r="E965" s="34">
        <v>1220</v>
      </c>
    </row>
    <row r="966" spans="1:5">
      <c r="A966" s="32">
        <v>40838</v>
      </c>
      <c r="B966" s="37" t="s">
        <v>1571</v>
      </c>
      <c r="C966" s="32">
        <v>40785</v>
      </c>
      <c r="D966" s="33" t="s">
        <v>1570</v>
      </c>
      <c r="E966" s="34">
        <v>70.239999999999995</v>
      </c>
    </row>
    <row r="967" spans="1:5">
      <c r="A967" s="32">
        <v>40838</v>
      </c>
      <c r="B967" s="37" t="s">
        <v>1428</v>
      </c>
      <c r="C967" s="32">
        <v>40786</v>
      </c>
      <c r="D967" s="33" t="s">
        <v>1429</v>
      </c>
      <c r="E967" s="34">
        <v>154.6</v>
      </c>
    </row>
    <row r="968" spans="1:5">
      <c r="A968" s="32">
        <v>40838</v>
      </c>
      <c r="B968" s="37" t="s">
        <v>1106</v>
      </c>
      <c r="C968" s="32">
        <v>40809</v>
      </c>
      <c r="D968" s="33" t="s">
        <v>1105</v>
      </c>
      <c r="E968" s="34">
        <v>20.94</v>
      </c>
    </row>
    <row r="969" spans="1:5">
      <c r="A969" s="32">
        <v>40838</v>
      </c>
      <c r="B969" s="37" t="s">
        <v>1107</v>
      </c>
      <c r="C969" s="32">
        <v>40809</v>
      </c>
      <c r="D969" s="33" t="s">
        <v>1105</v>
      </c>
      <c r="E969" s="34">
        <v>270.94</v>
      </c>
    </row>
    <row r="970" spans="1:5">
      <c r="A970" s="32">
        <v>40838</v>
      </c>
      <c r="B970" s="37" t="s">
        <v>1108</v>
      </c>
      <c r="C970" s="32">
        <v>40809</v>
      </c>
      <c r="D970" s="33" t="s">
        <v>1105</v>
      </c>
      <c r="E970" s="34">
        <v>605.09</v>
      </c>
    </row>
    <row r="971" spans="1:5">
      <c r="A971" s="32">
        <v>40838</v>
      </c>
      <c r="B971" s="37" t="s">
        <v>1109</v>
      </c>
      <c r="C971" s="32">
        <v>40815</v>
      </c>
      <c r="D971" s="33" t="s">
        <v>1105</v>
      </c>
      <c r="E971" s="34">
        <v>1334.85</v>
      </c>
    </row>
    <row r="972" spans="1:5">
      <c r="A972" s="32">
        <v>40838</v>
      </c>
      <c r="B972" s="37" t="s">
        <v>1434</v>
      </c>
      <c r="C972" s="32">
        <v>40801</v>
      </c>
      <c r="D972" s="33" t="s">
        <v>1105</v>
      </c>
      <c r="E972" s="34">
        <v>1.35</v>
      </c>
    </row>
    <row r="973" spans="1:5">
      <c r="A973" s="32">
        <v>40838</v>
      </c>
      <c r="B973" s="37" t="s">
        <v>1436</v>
      </c>
      <c r="C973" s="32">
        <v>40800</v>
      </c>
      <c r="D973" s="33" t="s">
        <v>1105</v>
      </c>
      <c r="E973" s="34">
        <v>37</v>
      </c>
    </row>
    <row r="974" spans="1:5">
      <c r="A974" s="32">
        <v>40838</v>
      </c>
      <c r="B974" s="37" t="s">
        <v>1435</v>
      </c>
      <c r="C974" s="32">
        <v>40809</v>
      </c>
      <c r="D974" s="33" t="s">
        <v>1105</v>
      </c>
      <c r="E974" s="34">
        <v>573.79999999999995</v>
      </c>
    </row>
    <row r="975" spans="1:5">
      <c r="A975" s="32">
        <v>40838</v>
      </c>
      <c r="B975" s="37" t="s">
        <v>1442</v>
      </c>
      <c r="C975" s="32">
        <v>40809</v>
      </c>
      <c r="D975" s="33" t="s">
        <v>1105</v>
      </c>
      <c r="E975" s="34">
        <v>19127.240000000002</v>
      </c>
    </row>
    <row r="976" spans="1:5">
      <c r="A976" s="32">
        <v>40838</v>
      </c>
      <c r="B976" s="37" t="s">
        <v>1443</v>
      </c>
      <c r="C976" s="32">
        <v>40808</v>
      </c>
      <c r="D976" s="33" t="s">
        <v>1444</v>
      </c>
      <c r="E976" s="34">
        <v>2196</v>
      </c>
    </row>
    <row r="977" spans="1:5">
      <c r="A977" s="32">
        <v>40838</v>
      </c>
      <c r="B977" s="37" t="s">
        <v>1445</v>
      </c>
      <c r="C977" s="32">
        <v>40808</v>
      </c>
      <c r="D977" s="33" t="s">
        <v>1444</v>
      </c>
      <c r="E977" s="34">
        <v>3050</v>
      </c>
    </row>
    <row r="978" spans="1:5">
      <c r="A978" s="32">
        <v>40838</v>
      </c>
      <c r="B978" s="37" t="s">
        <v>1446</v>
      </c>
      <c r="C978" s="32">
        <v>40814</v>
      </c>
      <c r="D978" s="33" t="s">
        <v>1447</v>
      </c>
      <c r="E978" s="34">
        <v>10153.75</v>
      </c>
    </row>
    <row r="979" spans="1:5">
      <c r="A979" s="32">
        <v>40838</v>
      </c>
      <c r="B979" s="37" t="s">
        <v>1589</v>
      </c>
      <c r="C979" s="32">
        <v>40807</v>
      </c>
      <c r="D979" s="33" t="s">
        <v>1588</v>
      </c>
      <c r="E979" s="34">
        <v>1805.6</v>
      </c>
    </row>
    <row r="980" spans="1:5">
      <c r="A980" s="32">
        <v>40838</v>
      </c>
      <c r="B980" s="37" t="s">
        <v>2948</v>
      </c>
      <c r="C980" s="32">
        <v>40815</v>
      </c>
      <c r="D980" s="33" t="s">
        <v>2954</v>
      </c>
      <c r="E980" s="34">
        <v>793</v>
      </c>
    </row>
    <row r="981" spans="1:5">
      <c r="A981" s="32">
        <v>40838</v>
      </c>
      <c r="B981" s="37" t="s">
        <v>2956</v>
      </c>
      <c r="C981" s="32">
        <v>40451</v>
      </c>
      <c r="D981" s="33" t="s">
        <v>2955</v>
      </c>
      <c r="E981" s="34">
        <v>97.04</v>
      </c>
    </row>
    <row r="982" spans="1:5">
      <c r="A982" s="32">
        <v>40838</v>
      </c>
      <c r="B982" s="37" t="s">
        <v>2957</v>
      </c>
      <c r="C982" s="32">
        <v>40821</v>
      </c>
      <c r="D982" s="33" t="s">
        <v>2958</v>
      </c>
      <c r="E982" s="34">
        <v>1156.08</v>
      </c>
    </row>
    <row r="983" spans="1:5">
      <c r="A983" s="32">
        <v>40838</v>
      </c>
      <c r="B983" s="37" t="s">
        <v>3117</v>
      </c>
      <c r="C983" s="32">
        <v>40815</v>
      </c>
      <c r="D983" s="33" t="s">
        <v>2959</v>
      </c>
      <c r="E983" s="34">
        <v>488</v>
      </c>
    </row>
    <row r="984" spans="1:5">
      <c r="A984" s="32">
        <v>40838</v>
      </c>
      <c r="B984" s="37" t="s">
        <v>3118</v>
      </c>
      <c r="C984" s="32">
        <v>40815</v>
      </c>
      <c r="D984" s="33" t="s">
        <v>3119</v>
      </c>
      <c r="E984" s="34">
        <v>274.5</v>
      </c>
    </row>
    <row r="985" spans="1:5">
      <c r="A985" s="32">
        <v>40838</v>
      </c>
      <c r="B985" s="37" t="s">
        <v>3121</v>
      </c>
      <c r="C985" s="32">
        <v>40834</v>
      </c>
      <c r="D985" s="33" t="s">
        <v>3120</v>
      </c>
      <c r="E985" s="34">
        <v>2766</v>
      </c>
    </row>
    <row r="986" spans="1:5">
      <c r="A986" s="32">
        <v>40838</v>
      </c>
      <c r="B986" s="37" t="s">
        <v>2976</v>
      </c>
      <c r="C986" s="32">
        <v>40836</v>
      </c>
      <c r="D986" s="33" t="s">
        <v>2977</v>
      </c>
      <c r="E986" s="34">
        <v>633.6</v>
      </c>
    </row>
    <row r="987" spans="1:5">
      <c r="A987" s="32">
        <v>40838</v>
      </c>
      <c r="B987" s="37" t="s">
        <v>1439</v>
      </c>
      <c r="C987" s="32">
        <v>40838</v>
      </c>
      <c r="D987" s="33" t="s">
        <v>1441</v>
      </c>
      <c r="E987" s="34">
        <v>4061.44</v>
      </c>
    </row>
    <row r="988" spans="1:5">
      <c r="A988" s="44">
        <v>40842</v>
      </c>
      <c r="B988" s="37" t="s">
        <v>1160</v>
      </c>
      <c r="C988" s="32">
        <v>40806</v>
      </c>
      <c r="D988" s="33" t="s">
        <v>1159</v>
      </c>
      <c r="E988" s="34">
        <v>244</v>
      </c>
    </row>
    <row r="989" spans="1:5">
      <c r="A989" s="44">
        <v>40842</v>
      </c>
      <c r="B989" s="37" t="s">
        <v>1161</v>
      </c>
      <c r="C989" s="32">
        <v>40806</v>
      </c>
      <c r="D989" s="33" t="s">
        <v>1159</v>
      </c>
      <c r="E989" s="34">
        <v>244</v>
      </c>
    </row>
    <row r="990" spans="1:5">
      <c r="A990" s="44">
        <v>40842</v>
      </c>
      <c r="B990" s="52" t="s">
        <v>1162</v>
      </c>
      <c r="C990" s="32">
        <v>40806</v>
      </c>
      <c r="D990" s="33" t="s">
        <v>1159</v>
      </c>
      <c r="E990" s="34">
        <v>244</v>
      </c>
    </row>
    <row r="991" spans="1:5">
      <c r="A991" s="44">
        <v>40842</v>
      </c>
      <c r="B991" s="52" t="s">
        <v>1163</v>
      </c>
      <c r="C991" s="32">
        <v>40806</v>
      </c>
      <c r="D991" s="33" t="s">
        <v>1159</v>
      </c>
      <c r="E991" s="34">
        <v>244</v>
      </c>
    </row>
    <row r="992" spans="1:5">
      <c r="A992" s="44">
        <v>40842</v>
      </c>
      <c r="B992" s="52" t="s">
        <v>1164</v>
      </c>
      <c r="C992" s="32">
        <v>40806</v>
      </c>
      <c r="D992" s="33" t="s">
        <v>1159</v>
      </c>
      <c r="E992" s="34">
        <v>244</v>
      </c>
    </row>
    <row r="993" spans="1:5">
      <c r="A993" s="44">
        <v>40842</v>
      </c>
      <c r="B993" s="52" t="s">
        <v>1274</v>
      </c>
      <c r="C993" s="32">
        <v>40806</v>
      </c>
      <c r="D993" s="33" t="s">
        <v>1159</v>
      </c>
      <c r="E993" s="34">
        <v>244</v>
      </c>
    </row>
    <row r="994" spans="1:5">
      <c r="A994" s="44">
        <v>40842</v>
      </c>
      <c r="B994" s="52" t="s">
        <v>1275</v>
      </c>
      <c r="C994" s="32">
        <v>40806</v>
      </c>
      <c r="D994" s="33" t="s">
        <v>1159</v>
      </c>
      <c r="E994" s="34">
        <v>244</v>
      </c>
    </row>
    <row r="995" spans="1:5">
      <c r="A995" s="44">
        <v>40842</v>
      </c>
      <c r="B995" s="37" t="s">
        <v>1438</v>
      </c>
      <c r="C995" s="32">
        <v>40813</v>
      </c>
      <c r="D995" s="33" t="s">
        <v>1384</v>
      </c>
      <c r="E995" s="34">
        <v>820.43</v>
      </c>
    </row>
    <row r="996" spans="1:5">
      <c r="A996" s="44">
        <v>40842</v>
      </c>
      <c r="B996" s="37" t="s">
        <v>1236</v>
      </c>
      <c r="C996" s="32">
        <v>40837</v>
      </c>
      <c r="D996" s="33" t="s">
        <v>1235</v>
      </c>
      <c r="E996" s="34">
        <v>4052.4</v>
      </c>
    </row>
    <row r="997" spans="1:5">
      <c r="A997" s="44">
        <v>40842</v>
      </c>
      <c r="B997" s="37" t="s">
        <v>1092</v>
      </c>
      <c r="C997" s="32">
        <v>40820</v>
      </c>
      <c r="D997" s="33" t="s">
        <v>1093</v>
      </c>
      <c r="E997" s="34">
        <v>4600</v>
      </c>
    </row>
    <row r="998" spans="1:5">
      <c r="A998" s="44">
        <v>40842</v>
      </c>
      <c r="B998" s="37" t="s">
        <v>1095</v>
      </c>
      <c r="C998" s="32">
        <v>40832</v>
      </c>
      <c r="D998" s="33" t="s">
        <v>1094</v>
      </c>
      <c r="E998" s="34">
        <v>5000</v>
      </c>
    </row>
    <row r="999" spans="1:5">
      <c r="A999" s="44">
        <v>40842</v>
      </c>
      <c r="B999" s="37" t="s">
        <v>1240</v>
      </c>
      <c r="C999" s="32">
        <v>40831</v>
      </c>
      <c r="D999" s="33" t="s">
        <v>1241</v>
      </c>
      <c r="E999" s="34">
        <v>2495</v>
      </c>
    </row>
    <row r="1000" spans="1:5">
      <c r="A1000" s="44">
        <v>40842</v>
      </c>
      <c r="B1000" s="37" t="s">
        <v>1243</v>
      </c>
      <c r="C1000" s="32">
        <v>40814</v>
      </c>
      <c r="D1000" s="33" t="s">
        <v>1242</v>
      </c>
      <c r="E1000" s="34">
        <v>230.31</v>
      </c>
    </row>
    <row r="1001" spans="1:5">
      <c r="A1001" s="44">
        <v>40842</v>
      </c>
      <c r="B1001" s="37" t="s">
        <v>1097</v>
      </c>
      <c r="C1001" s="32">
        <v>40814</v>
      </c>
      <c r="D1001" s="33" t="s">
        <v>1098</v>
      </c>
      <c r="E1001" s="34">
        <v>4200</v>
      </c>
    </row>
    <row r="1002" spans="1:5">
      <c r="A1002" s="44">
        <v>40842</v>
      </c>
      <c r="B1002" s="37" t="s">
        <v>1100</v>
      </c>
      <c r="C1002" s="32">
        <v>40820</v>
      </c>
      <c r="D1002" s="33" t="s">
        <v>1099</v>
      </c>
      <c r="E1002" s="34">
        <v>25620</v>
      </c>
    </row>
    <row r="1003" spans="1:5">
      <c r="A1003" s="44">
        <v>40842</v>
      </c>
      <c r="B1003" s="37" t="s">
        <v>1500</v>
      </c>
      <c r="C1003" s="32">
        <v>40830</v>
      </c>
      <c r="D1003" s="33" t="s">
        <v>1096</v>
      </c>
      <c r="E1003" s="34">
        <v>1320</v>
      </c>
    </row>
    <row r="1004" spans="1:5">
      <c r="A1004" s="44">
        <v>40842</v>
      </c>
      <c r="B1004" s="37" t="s">
        <v>1131</v>
      </c>
      <c r="C1004" s="32">
        <v>40817</v>
      </c>
      <c r="D1004" s="33" t="s">
        <v>1130</v>
      </c>
      <c r="E1004" s="34">
        <v>8540</v>
      </c>
    </row>
    <row r="1005" spans="1:5">
      <c r="A1005" s="44">
        <v>40842</v>
      </c>
      <c r="B1005" s="37" t="s">
        <v>1132</v>
      </c>
      <c r="C1005" s="32">
        <v>40823</v>
      </c>
      <c r="D1005" s="33" t="s">
        <v>1133</v>
      </c>
      <c r="E1005" s="34">
        <v>992.2</v>
      </c>
    </row>
    <row r="1006" spans="1:5">
      <c r="A1006" s="44">
        <v>40842</v>
      </c>
      <c r="B1006" s="37" t="s">
        <v>1135</v>
      </c>
      <c r="C1006" s="32">
        <v>40816</v>
      </c>
      <c r="D1006" s="33" t="s">
        <v>1134</v>
      </c>
      <c r="E1006" s="34">
        <v>1329.8</v>
      </c>
    </row>
    <row r="1007" spans="1:5">
      <c r="A1007" s="44">
        <v>40842</v>
      </c>
      <c r="B1007" s="37" t="s">
        <v>1136</v>
      </c>
      <c r="C1007" s="32">
        <v>40821</v>
      </c>
      <c r="D1007" s="33" t="s">
        <v>994</v>
      </c>
      <c r="E1007" s="34">
        <v>9800</v>
      </c>
    </row>
    <row r="1008" spans="1:5">
      <c r="A1008" s="44">
        <v>40842</v>
      </c>
      <c r="B1008" s="37" t="s">
        <v>1333</v>
      </c>
      <c r="C1008" s="32">
        <v>40821</v>
      </c>
      <c r="D1008" s="33" t="s">
        <v>1332</v>
      </c>
      <c r="E1008" s="34">
        <v>1250</v>
      </c>
    </row>
    <row r="1009" spans="1:5">
      <c r="A1009" s="44">
        <v>40842</v>
      </c>
      <c r="B1009" s="37" t="s">
        <v>1334</v>
      </c>
      <c r="C1009" s="32">
        <v>40818</v>
      </c>
      <c r="D1009" s="33" t="s">
        <v>1335</v>
      </c>
      <c r="E1009" s="34">
        <v>1829</v>
      </c>
    </row>
    <row r="1010" spans="1:5">
      <c r="A1010" s="44">
        <v>40842</v>
      </c>
      <c r="B1010" s="37" t="s">
        <v>1337</v>
      </c>
      <c r="C1010" s="32">
        <v>40815</v>
      </c>
      <c r="D1010" s="33" t="s">
        <v>1336</v>
      </c>
      <c r="E1010" s="34">
        <v>880</v>
      </c>
    </row>
    <row r="1011" spans="1:5">
      <c r="A1011" s="44">
        <v>40842</v>
      </c>
      <c r="B1011" s="37" t="s">
        <v>1338</v>
      </c>
      <c r="C1011" s="32">
        <v>40823</v>
      </c>
      <c r="D1011" s="33" t="s">
        <v>1633</v>
      </c>
      <c r="E1011" s="34">
        <v>1625</v>
      </c>
    </row>
    <row r="1012" spans="1:5">
      <c r="A1012" s="32">
        <v>40843</v>
      </c>
      <c r="B1012" s="37" t="s">
        <v>1157</v>
      </c>
      <c r="C1012" s="32">
        <v>40813</v>
      </c>
      <c r="D1012" s="33" t="s">
        <v>1158</v>
      </c>
      <c r="E1012" s="34">
        <v>14375</v>
      </c>
    </row>
    <row r="1013" spans="1:5">
      <c r="A1013" s="32">
        <v>40844</v>
      </c>
      <c r="B1013" s="37" t="s">
        <v>2877</v>
      </c>
      <c r="C1013" s="32">
        <v>40820</v>
      </c>
      <c r="D1013" s="33" t="s">
        <v>2879</v>
      </c>
      <c r="E1013" s="34">
        <v>6050</v>
      </c>
    </row>
    <row r="1014" spans="1:5">
      <c r="A1014" s="32">
        <v>40844</v>
      </c>
      <c r="B1014" s="37"/>
      <c r="C1014" s="32"/>
      <c r="D1014" s="33" t="s">
        <v>2880</v>
      </c>
      <c r="E1014" s="34">
        <v>7539.6</v>
      </c>
    </row>
    <row r="1015" spans="1:5">
      <c r="A1015" s="32">
        <v>40844</v>
      </c>
      <c r="B1015" s="37" t="s">
        <v>2881</v>
      </c>
      <c r="C1015" s="32">
        <v>40821</v>
      </c>
      <c r="D1015" s="33" t="s">
        <v>3256</v>
      </c>
      <c r="E1015" s="34">
        <v>7500</v>
      </c>
    </row>
    <row r="1016" spans="1:5">
      <c r="A1016" s="32">
        <v>40844</v>
      </c>
      <c r="B1016" s="37" t="s">
        <v>2942</v>
      </c>
      <c r="C1016" s="32">
        <v>40828</v>
      </c>
      <c r="D1016" s="33" t="s">
        <v>3085</v>
      </c>
      <c r="E1016" s="34">
        <v>676</v>
      </c>
    </row>
    <row r="1017" spans="1:5">
      <c r="A1017" s="32">
        <v>40851</v>
      </c>
      <c r="B1017" s="37" t="s">
        <v>1464</v>
      </c>
      <c r="C1017" s="32">
        <v>40838</v>
      </c>
      <c r="D1017" s="33" t="s">
        <v>1090</v>
      </c>
      <c r="E1017" s="34">
        <v>793</v>
      </c>
    </row>
    <row r="1018" spans="1:5">
      <c r="A1018" s="32">
        <v>40851</v>
      </c>
      <c r="B1018" s="37" t="s">
        <v>1341</v>
      </c>
      <c r="C1018" s="32">
        <v>40835</v>
      </c>
      <c r="D1018" s="33" t="s">
        <v>1340</v>
      </c>
      <c r="E1018" s="34">
        <v>85.4</v>
      </c>
    </row>
    <row r="1019" spans="1:5">
      <c r="A1019" s="32">
        <v>40851</v>
      </c>
      <c r="B1019" s="37" t="s">
        <v>1342</v>
      </c>
      <c r="C1019" s="32">
        <v>40837</v>
      </c>
      <c r="D1019" s="33" t="s">
        <v>1343</v>
      </c>
      <c r="E1019" s="34">
        <v>13420</v>
      </c>
    </row>
    <row r="1020" spans="1:5">
      <c r="A1020" s="32">
        <v>40851</v>
      </c>
      <c r="B1020" s="37" t="s">
        <v>1344</v>
      </c>
      <c r="C1020" s="32">
        <v>40830</v>
      </c>
      <c r="D1020" s="33" t="s">
        <v>1343</v>
      </c>
      <c r="E1020" s="34">
        <v>7058.58</v>
      </c>
    </row>
    <row r="1021" spans="1:5">
      <c r="A1021" s="32">
        <v>40851</v>
      </c>
      <c r="B1021" s="37" t="s">
        <v>1200</v>
      </c>
      <c r="C1021" s="32">
        <v>40830</v>
      </c>
      <c r="D1021" s="33" t="s">
        <v>1343</v>
      </c>
      <c r="E1021" s="34">
        <v>12200</v>
      </c>
    </row>
    <row r="1022" spans="1:5">
      <c r="A1022" s="32">
        <v>40851</v>
      </c>
      <c r="B1022" s="37" t="s">
        <v>1202</v>
      </c>
      <c r="C1022" s="32">
        <v>40837</v>
      </c>
      <c r="D1022" s="33" t="s">
        <v>1201</v>
      </c>
      <c r="E1022" s="34">
        <v>55.8</v>
      </c>
    </row>
    <row r="1023" spans="1:5">
      <c r="A1023" s="32">
        <v>40851</v>
      </c>
      <c r="B1023" s="37" t="s">
        <v>1203</v>
      </c>
      <c r="C1023" s="32">
        <v>40837</v>
      </c>
      <c r="D1023" s="33" t="s">
        <v>1201</v>
      </c>
      <c r="E1023" s="34">
        <v>2100</v>
      </c>
    </row>
    <row r="1024" spans="1:5">
      <c r="A1024" s="32">
        <v>40851</v>
      </c>
      <c r="B1024" s="37" t="s">
        <v>1205</v>
      </c>
      <c r="C1024" s="32">
        <v>40835</v>
      </c>
      <c r="D1024" s="33" t="s">
        <v>1204</v>
      </c>
      <c r="E1024" s="34">
        <v>1281</v>
      </c>
    </row>
    <row r="1025" spans="1:5">
      <c r="A1025" s="32">
        <v>40851</v>
      </c>
      <c r="B1025" s="37" t="s">
        <v>1339</v>
      </c>
      <c r="C1025" s="32">
        <v>40817</v>
      </c>
      <c r="D1025" s="33" t="s">
        <v>1494</v>
      </c>
      <c r="E1025" s="34">
        <v>124.44</v>
      </c>
    </row>
    <row r="1026" spans="1:5">
      <c r="A1026" s="32">
        <v>40851</v>
      </c>
      <c r="B1026" s="37" t="s">
        <v>1496</v>
      </c>
      <c r="C1026" s="32">
        <v>40820</v>
      </c>
      <c r="D1026" s="33" t="s">
        <v>1495</v>
      </c>
      <c r="E1026" s="34">
        <v>1034.99</v>
      </c>
    </row>
    <row r="1027" spans="1:5">
      <c r="A1027" s="32">
        <v>40851</v>
      </c>
      <c r="B1027" s="37" t="s">
        <v>1497</v>
      </c>
      <c r="C1027" s="32">
        <v>40827</v>
      </c>
      <c r="D1027" s="33" t="s">
        <v>1498</v>
      </c>
      <c r="E1027" s="34">
        <v>446.4</v>
      </c>
    </row>
    <row r="1028" spans="1:5">
      <c r="A1028" s="32">
        <v>40851</v>
      </c>
      <c r="B1028" s="37" t="s">
        <v>2882</v>
      </c>
      <c r="C1028" s="32">
        <v>40813</v>
      </c>
      <c r="D1028" s="33" t="s">
        <v>2884</v>
      </c>
      <c r="E1028" s="34">
        <v>75.58</v>
      </c>
    </row>
    <row r="1029" spans="1:5">
      <c r="A1029" s="32">
        <v>40851</v>
      </c>
      <c r="B1029" s="37" t="s">
        <v>3301</v>
      </c>
      <c r="C1029" s="32">
        <v>40529</v>
      </c>
      <c r="D1029" s="33" t="s">
        <v>3365</v>
      </c>
      <c r="E1029" s="34">
        <v>360</v>
      </c>
    </row>
    <row r="1030" spans="1:5">
      <c r="A1030" s="32">
        <v>40851</v>
      </c>
      <c r="B1030" s="37" t="s">
        <v>3323</v>
      </c>
      <c r="C1030" s="32">
        <v>40839</v>
      </c>
      <c r="D1030" s="33" t="s">
        <v>3322</v>
      </c>
      <c r="E1030" s="34">
        <v>238</v>
      </c>
    </row>
    <row r="1031" spans="1:5">
      <c r="A1031" s="32">
        <v>40852</v>
      </c>
      <c r="B1031" s="37" t="s">
        <v>1088</v>
      </c>
      <c r="C1031" s="32">
        <v>40794</v>
      </c>
      <c r="D1031" s="33" t="s">
        <v>1089</v>
      </c>
      <c r="E1031" s="34">
        <v>1281</v>
      </c>
    </row>
    <row r="1032" spans="1:5">
      <c r="A1032" s="32">
        <v>40853</v>
      </c>
      <c r="B1032" s="37" t="s">
        <v>2846</v>
      </c>
      <c r="C1032" s="32">
        <v>40823</v>
      </c>
      <c r="D1032" s="33" t="s">
        <v>2847</v>
      </c>
      <c r="E1032" s="34">
        <v>1019.98</v>
      </c>
    </row>
    <row r="1033" spans="1:5">
      <c r="A1033" s="32">
        <v>40855</v>
      </c>
      <c r="B1033" s="37" t="s">
        <v>1356</v>
      </c>
      <c r="C1033" s="32">
        <v>40836</v>
      </c>
      <c r="D1033" s="33" t="s">
        <v>1357</v>
      </c>
      <c r="E1033" s="34">
        <v>35</v>
      </c>
    </row>
    <row r="1034" spans="1:5">
      <c r="A1034" s="32">
        <v>40855</v>
      </c>
      <c r="B1034" s="37" t="s">
        <v>1358</v>
      </c>
      <c r="C1034" s="32">
        <v>40830</v>
      </c>
      <c r="D1034" s="33" t="s">
        <v>1220</v>
      </c>
      <c r="E1034" s="34">
        <v>1.35</v>
      </c>
    </row>
    <row r="1035" spans="1:5">
      <c r="A1035" s="32">
        <v>40855</v>
      </c>
      <c r="B1035" s="37" t="s">
        <v>1354</v>
      </c>
      <c r="C1035" s="32">
        <v>40830</v>
      </c>
      <c r="D1035" s="33" t="s">
        <v>1220</v>
      </c>
      <c r="E1035" s="34">
        <v>37</v>
      </c>
    </row>
    <row r="1036" spans="1:5">
      <c r="A1036" s="32">
        <v>40855</v>
      </c>
      <c r="B1036" s="37" t="s">
        <v>1512</v>
      </c>
      <c r="C1036" s="32">
        <v>40838</v>
      </c>
      <c r="D1036" s="33" t="s">
        <v>1220</v>
      </c>
      <c r="E1036" s="34">
        <v>307.32</v>
      </c>
    </row>
    <row r="1037" spans="1:5">
      <c r="A1037" s="32">
        <v>40855</v>
      </c>
      <c r="B1037" s="37" t="s">
        <v>1513</v>
      </c>
      <c r="C1037" s="32">
        <v>40846</v>
      </c>
      <c r="D1037" s="33" t="s">
        <v>1220</v>
      </c>
      <c r="E1037" s="34">
        <v>102.44</v>
      </c>
    </row>
    <row r="1038" spans="1:5">
      <c r="A1038" s="32">
        <v>40855</v>
      </c>
      <c r="B1038" s="37" t="s">
        <v>1359</v>
      </c>
      <c r="C1038" s="32">
        <v>40830</v>
      </c>
      <c r="D1038" s="33" t="s">
        <v>1220</v>
      </c>
      <c r="E1038" s="34">
        <v>0.39</v>
      </c>
    </row>
    <row r="1039" spans="1:5">
      <c r="A1039" s="32">
        <v>40855</v>
      </c>
      <c r="B1039" s="37" t="s">
        <v>1360</v>
      </c>
      <c r="C1039" s="32">
        <v>40844</v>
      </c>
      <c r="D1039" s="33" t="s">
        <v>1220</v>
      </c>
      <c r="E1039" s="34">
        <v>11799.04</v>
      </c>
    </row>
    <row r="1040" spans="1:5">
      <c r="A1040" s="32">
        <v>40855</v>
      </c>
      <c r="B1040" s="37" t="s">
        <v>1361</v>
      </c>
      <c r="C1040" s="32">
        <v>40809</v>
      </c>
      <c r="D1040" s="33" t="s">
        <v>1220</v>
      </c>
      <c r="E1040" s="34">
        <v>41.5</v>
      </c>
    </row>
    <row r="1041" spans="1:5">
      <c r="A1041" s="32">
        <v>40855</v>
      </c>
      <c r="B1041" s="37" t="s">
        <v>1362</v>
      </c>
      <c r="C1041" s="32">
        <v>40815</v>
      </c>
      <c r="D1041" s="33" t="s">
        <v>1220</v>
      </c>
      <c r="E1041" s="34">
        <v>2019.6</v>
      </c>
    </row>
    <row r="1042" spans="1:5">
      <c r="A1042" s="32">
        <v>40855</v>
      </c>
      <c r="B1042" s="37" t="s">
        <v>1363</v>
      </c>
      <c r="C1042" s="32">
        <v>40838</v>
      </c>
      <c r="D1042" s="33" t="s">
        <v>1220</v>
      </c>
      <c r="E1042" s="34">
        <v>768.3</v>
      </c>
    </row>
    <row r="1043" spans="1:5">
      <c r="A1043" s="32">
        <v>40855</v>
      </c>
      <c r="B1043" s="37" t="s">
        <v>1364</v>
      </c>
      <c r="C1043" s="32">
        <v>40830</v>
      </c>
      <c r="D1043" s="33" t="s">
        <v>1220</v>
      </c>
      <c r="E1043" s="34">
        <v>16.73</v>
      </c>
    </row>
    <row r="1044" spans="1:5">
      <c r="A1044" s="32">
        <v>40855</v>
      </c>
      <c r="B1044" s="37" t="s">
        <v>1365</v>
      </c>
      <c r="C1044" s="32">
        <v>40838</v>
      </c>
      <c r="D1044" s="33" t="s">
        <v>1220</v>
      </c>
      <c r="E1044" s="34">
        <v>1009.03</v>
      </c>
    </row>
    <row r="1045" spans="1:5">
      <c r="A1045" s="32">
        <v>40855</v>
      </c>
      <c r="B1045" s="37" t="s">
        <v>1366</v>
      </c>
      <c r="C1045" s="32">
        <v>40830</v>
      </c>
      <c r="D1045" s="33" t="s">
        <v>1220</v>
      </c>
      <c r="E1045" s="34">
        <v>10.5</v>
      </c>
    </row>
    <row r="1046" spans="1:5">
      <c r="A1046" s="32">
        <v>40855</v>
      </c>
      <c r="B1046" s="37" t="s">
        <v>1520</v>
      </c>
      <c r="C1046" s="32">
        <v>40830</v>
      </c>
      <c r="D1046" s="33" t="s">
        <v>1220</v>
      </c>
      <c r="E1046" s="34">
        <v>559.57000000000005</v>
      </c>
    </row>
    <row r="1047" spans="1:5">
      <c r="A1047" s="32">
        <v>40855</v>
      </c>
      <c r="B1047" s="37" t="s">
        <v>1370</v>
      </c>
      <c r="C1047" s="32">
        <v>40809</v>
      </c>
      <c r="D1047" s="33" t="s">
        <v>1220</v>
      </c>
      <c r="E1047" s="34">
        <v>1385.27</v>
      </c>
    </row>
    <row r="1048" spans="1:5">
      <c r="A1048" s="32">
        <v>40855</v>
      </c>
      <c r="B1048" s="37" t="s">
        <v>1222</v>
      </c>
      <c r="C1048" s="32">
        <v>40837</v>
      </c>
      <c r="D1048" s="33" t="s">
        <v>1221</v>
      </c>
      <c r="E1048" s="34">
        <v>1032</v>
      </c>
    </row>
    <row r="1049" spans="1:5">
      <c r="A1049" s="32">
        <v>40855</v>
      </c>
      <c r="B1049" s="37" t="s">
        <v>1223</v>
      </c>
      <c r="C1049" s="32">
        <v>40837</v>
      </c>
      <c r="D1049" s="33" t="s">
        <v>1221</v>
      </c>
      <c r="E1049" s="34">
        <v>4000</v>
      </c>
    </row>
    <row r="1050" spans="1:5">
      <c r="A1050" s="32">
        <v>40855</v>
      </c>
      <c r="B1050" s="37" t="s">
        <v>1374</v>
      </c>
      <c r="C1050" s="32">
        <v>40838</v>
      </c>
      <c r="D1050" s="33" t="s">
        <v>1373</v>
      </c>
      <c r="E1050" s="34">
        <v>1000</v>
      </c>
    </row>
    <row r="1051" spans="1:5">
      <c r="A1051" s="32">
        <v>40855</v>
      </c>
      <c r="B1051" s="37" t="s">
        <v>1375</v>
      </c>
      <c r="C1051" s="32">
        <v>40842</v>
      </c>
      <c r="D1051" s="33" t="s">
        <v>1376</v>
      </c>
      <c r="E1051" s="34">
        <v>427</v>
      </c>
    </row>
    <row r="1052" spans="1:5">
      <c r="A1052" s="32">
        <v>40855</v>
      </c>
      <c r="B1052" s="37" t="s">
        <v>1378</v>
      </c>
      <c r="C1052" s="32">
        <v>40815</v>
      </c>
      <c r="D1052" s="33" t="s">
        <v>1377</v>
      </c>
      <c r="E1052" s="34">
        <v>3397.7</v>
      </c>
    </row>
    <row r="1053" spans="1:5">
      <c r="A1053" s="32">
        <v>40855</v>
      </c>
      <c r="B1053" s="37" t="s">
        <v>1379</v>
      </c>
      <c r="C1053" s="32">
        <v>40829</v>
      </c>
      <c r="D1053" s="33" t="s">
        <v>1380</v>
      </c>
      <c r="E1053" s="34">
        <v>1830</v>
      </c>
    </row>
    <row r="1054" spans="1:5">
      <c r="A1054" s="32">
        <v>40855</v>
      </c>
      <c r="B1054" s="37" t="s">
        <v>1382</v>
      </c>
      <c r="C1054" s="32">
        <v>40815</v>
      </c>
      <c r="D1054" s="33" t="s">
        <v>1381</v>
      </c>
      <c r="E1054" s="34">
        <v>1650</v>
      </c>
    </row>
    <row r="1055" spans="1:5">
      <c r="A1055" s="32">
        <v>40855</v>
      </c>
      <c r="B1055" s="37" t="s">
        <v>1383</v>
      </c>
      <c r="C1055" s="32">
        <v>40841</v>
      </c>
      <c r="D1055" s="33" t="s">
        <v>1085</v>
      </c>
      <c r="E1055" s="34">
        <v>2685.15</v>
      </c>
    </row>
    <row r="1056" spans="1:5">
      <c r="A1056" s="32">
        <v>40855</v>
      </c>
      <c r="B1056" s="37" t="s">
        <v>1087</v>
      </c>
      <c r="C1056" s="32">
        <v>40839</v>
      </c>
      <c r="D1056" s="33" t="s">
        <v>1086</v>
      </c>
      <c r="E1056" s="34">
        <v>541.20000000000005</v>
      </c>
    </row>
    <row r="1057" spans="1:5">
      <c r="A1057" s="32">
        <v>40856</v>
      </c>
      <c r="B1057" s="37" t="s">
        <v>2916</v>
      </c>
      <c r="C1057" s="32">
        <v>40845</v>
      </c>
      <c r="D1057" s="33" t="s">
        <v>3059</v>
      </c>
      <c r="E1057" s="34">
        <f>703.13-48.8</f>
        <v>654.33000000000004</v>
      </c>
    </row>
    <row r="1058" spans="1:5">
      <c r="A1058" s="32">
        <v>40856</v>
      </c>
      <c r="B1058" s="37" t="s">
        <v>3271</v>
      </c>
      <c r="C1058" s="32">
        <v>40785</v>
      </c>
      <c r="D1058" s="33" t="s">
        <v>3059</v>
      </c>
      <c r="E1058" s="34">
        <f>95.77-9.15</f>
        <v>86.61999999999999</v>
      </c>
    </row>
    <row r="1059" spans="1:5">
      <c r="A1059" s="32">
        <v>40856</v>
      </c>
      <c r="B1059" s="37" t="s">
        <v>2883</v>
      </c>
      <c r="C1059" s="32">
        <v>40828</v>
      </c>
      <c r="D1059" s="33" t="s">
        <v>2949</v>
      </c>
      <c r="E1059" s="34">
        <v>145</v>
      </c>
    </row>
    <row r="1060" spans="1:5">
      <c r="A1060" s="32">
        <v>40856</v>
      </c>
      <c r="B1060" s="37" t="s">
        <v>3096</v>
      </c>
      <c r="C1060" s="32">
        <v>40852</v>
      </c>
      <c r="D1060" s="33" t="s">
        <v>3095</v>
      </c>
      <c r="E1060" s="34">
        <v>2000</v>
      </c>
    </row>
    <row r="1061" spans="1:5">
      <c r="A1061" s="32">
        <v>40857</v>
      </c>
      <c r="B1061" s="37" t="s">
        <v>3097</v>
      </c>
      <c r="C1061" s="32">
        <v>40852</v>
      </c>
      <c r="D1061" s="33" t="s">
        <v>2953</v>
      </c>
      <c r="E1061" s="34">
        <v>475</v>
      </c>
    </row>
    <row r="1062" spans="1:5">
      <c r="A1062" s="32">
        <v>40857</v>
      </c>
      <c r="B1062" s="37" t="s">
        <v>1149</v>
      </c>
      <c r="C1062" s="32">
        <v>40842</v>
      </c>
      <c r="D1062" s="33" t="s">
        <v>1150</v>
      </c>
      <c r="E1062" s="34">
        <v>5000</v>
      </c>
    </row>
    <row r="1063" spans="1:5">
      <c r="A1063" s="32">
        <v>40857</v>
      </c>
      <c r="B1063" s="37" t="s">
        <v>1152</v>
      </c>
      <c r="C1063" s="32">
        <v>40809</v>
      </c>
      <c r="D1063" s="33" t="s">
        <v>1151</v>
      </c>
      <c r="E1063" s="34">
        <v>7997.1</v>
      </c>
    </row>
    <row r="1064" spans="1:5">
      <c r="A1064" s="32">
        <v>40857</v>
      </c>
      <c r="B1064" s="37" t="s">
        <v>1295</v>
      </c>
      <c r="C1064" s="32">
        <v>40851</v>
      </c>
      <c r="D1064" s="33" t="s">
        <v>1296</v>
      </c>
      <c r="E1064" s="34">
        <v>99.48</v>
      </c>
    </row>
    <row r="1065" spans="1:5">
      <c r="A1065" s="32">
        <v>40857</v>
      </c>
      <c r="B1065" s="37" t="s">
        <v>1298</v>
      </c>
      <c r="C1065" s="32">
        <v>40815</v>
      </c>
      <c r="D1065" s="33" t="s">
        <v>1297</v>
      </c>
      <c r="E1065" s="34">
        <v>268.39999999999998</v>
      </c>
    </row>
    <row r="1066" spans="1:5">
      <c r="A1066" s="32">
        <v>40857</v>
      </c>
      <c r="B1066" s="37" t="s">
        <v>1299</v>
      </c>
      <c r="C1066" s="32">
        <v>40849</v>
      </c>
      <c r="D1066" s="33" t="s">
        <v>1300</v>
      </c>
      <c r="E1066" s="34">
        <v>451.4</v>
      </c>
    </row>
    <row r="1067" spans="1:5">
      <c r="A1067" s="32">
        <v>40857</v>
      </c>
      <c r="B1067" s="37" t="s">
        <v>1301</v>
      </c>
      <c r="C1067" s="32">
        <v>40851</v>
      </c>
      <c r="D1067" s="33" t="s">
        <v>1300</v>
      </c>
      <c r="E1067" s="34">
        <v>5729.61</v>
      </c>
    </row>
    <row r="1068" spans="1:5">
      <c r="A1068" s="32">
        <v>40857</v>
      </c>
      <c r="B1068" s="37" t="s">
        <v>1302</v>
      </c>
      <c r="C1068" s="32">
        <v>40835</v>
      </c>
      <c r="D1068" s="33" t="s">
        <v>1303</v>
      </c>
      <c r="E1068" s="34">
        <v>274.5</v>
      </c>
    </row>
    <row r="1069" spans="1:5">
      <c r="A1069" s="32">
        <v>40857</v>
      </c>
      <c r="B1069" s="37" t="s">
        <v>1304</v>
      </c>
      <c r="C1069" s="32">
        <v>40835</v>
      </c>
      <c r="D1069" s="33" t="s">
        <v>1303</v>
      </c>
      <c r="E1069" s="34">
        <v>488</v>
      </c>
    </row>
    <row r="1070" spans="1:5">
      <c r="A1070" s="32">
        <v>40857</v>
      </c>
      <c r="B1070" s="37" t="s">
        <v>1305</v>
      </c>
      <c r="C1070" s="32">
        <v>40848</v>
      </c>
      <c r="D1070" s="33" t="s">
        <v>1306</v>
      </c>
      <c r="E1070" s="34">
        <v>2368</v>
      </c>
    </row>
    <row r="1071" spans="1:5">
      <c r="A1071" s="32">
        <v>40857</v>
      </c>
      <c r="B1071" s="37" t="s">
        <v>1214</v>
      </c>
      <c r="C1071" s="32">
        <v>40849</v>
      </c>
      <c r="D1071" s="33" t="s">
        <v>1213</v>
      </c>
      <c r="E1071" s="34">
        <v>6100</v>
      </c>
    </row>
    <row r="1072" spans="1:5">
      <c r="A1072" s="32">
        <v>40857</v>
      </c>
      <c r="B1072" s="37" t="s">
        <v>1215</v>
      </c>
      <c r="C1072" s="32">
        <v>40855</v>
      </c>
      <c r="D1072" s="33" t="s">
        <v>1216</v>
      </c>
      <c r="E1072" s="34">
        <v>1464</v>
      </c>
    </row>
    <row r="1073" spans="1:5">
      <c r="A1073" s="32">
        <v>40857</v>
      </c>
      <c r="B1073" s="37" t="s">
        <v>1367</v>
      </c>
      <c r="C1073" s="32">
        <v>40846</v>
      </c>
      <c r="D1073" s="33" t="s">
        <v>1217</v>
      </c>
      <c r="E1073" s="34">
        <v>59.29</v>
      </c>
    </row>
    <row r="1074" spans="1:5">
      <c r="A1074" s="32">
        <v>40857</v>
      </c>
      <c r="B1074" s="37" t="s">
        <v>1368</v>
      </c>
      <c r="C1074" s="32">
        <v>40845</v>
      </c>
      <c r="D1074" s="33" t="s">
        <v>1172</v>
      </c>
      <c r="E1074" s="34">
        <v>5000</v>
      </c>
    </row>
    <row r="1075" spans="1:5">
      <c r="A1075" s="32">
        <v>40857</v>
      </c>
      <c r="B1075" s="37" t="s">
        <v>1185</v>
      </c>
      <c r="C1075" s="32">
        <v>40853</v>
      </c>
      <c r="D1075" s="33" t="s">
        <v>1184</v>
      </c>
      <c r="E1075" s="34">
        <v>145</v>
      </c>
    </row>
    <row r="1076" spans="1:5">
      <c r="A1076" s="32">
        <v>40857</v>
      </c>
      <c r="B1076" s="37" t="s">
        <v>1186</v>
      </c>
      <c r="C1076" s="32">
        <v>40846</v>
      </c>
      <c r="D1076" s="33" t="s">
        <v>1187</v>
      </c>
      <c r="E1076" s="34">
        <v>3660</v>
      </c>
    </row>
    <row r="1077" spans="1:5">
      <c r="A1077" s="32">
        <v>40857</v>
      </c>
      <c r="B1077" s="37" t="s">
        <v>1188</v>
      </c>
      <c r="C1077" s="32">
        <v>40841</v>
      </c>
      <c r="D1077" s="33" t="s">
        <v>1187</v>
      </c>
      <c r="E1077" s="34">
        <v>7320</v>
      </c>
    </row>
    <row r="1078" spans="1:5">
      <c r="A1078" s="32">
        <v>40857</v>
      </c>
      <c r="B1078" s="37" t="s">
        <v>1189</v>
      </c>
      <c r="C1078" s="32">
        <v>40809</v>
      </c>
      <c r="D1078" s="33" t="s">
        <v>1190</v>
      </c>
      <c r="E1078" s="34">
        <v>22.63</v>
      </c>
    </row>
    <row r="1079" spans="1:5">
      <c r="A1079" s="32">
        <v>40857</v>
      </c>
      <c r="B1079" s="37" t="s">
        <v>1191</v>
      </c>
      <c r="C1079" s="32">
        <v>40809</v>
      </c>
      <c r="D1079" s="33" t="s">
        <v>1190</v>
      </c>
      <c r="E1079" s="34">
        <v>756.35</v>
      </c>
    </row>
    <row r="1080" spans="1:5">
      <c r="A1080" s="32">
        <v>40857</v>
      </c>
      <c r="B1080" s="37" t="s">
        <v>1192</v>
      </c>
      <c r="C1080" s="32">
        <v>40845</v>
      </c>
      <c r="D1080" s="33" t="s">
        <v>1190</v>
      </c>
      <c r="E1080" s="34">
        <v>474.3</v>
      </c>
    </row>
    <row r="1081" spans="1:5">
      <c r="A1081" s="32">
        <v>40857</v>
      </c>
      <c r="B1081" s="37" t="s">
        <v>1079</v>
      </c>
      <c r="C1081" s="32">
        <v>40843</v>
      </c>
      <c r="D1081" s="33" t="s">
        <v>1126</v>
      </c>
      <c r="E1081" s="34">
        <v>15000</v>
      </c>
    </row>
    <row r="1082" spans="1:5">
      <c r="A1082" s="32">
        <v>40857</v>
      </c>
      <c r="B1082" s="37" t="s">
        <v>1080</v>
      </c>
      <c r="C1082" s="32">
        <v>40845</v>
      </c>
      <c r="D1082" s="33" t="s">
        <v>1081</v>
      </c>
      <c r="E1082" s="34">
        <v>307.44</v>
      </c>
    </row>
    <row r="1083" spans="1:5">
      <c r="A1083" s="32">
        <v>40857</v>
      </c>
      <c r="B1083" s="37" t="s">
        <v>1082</v>
      </c>
      <c r="C1083" s="32">
        <v>40814</v>
      </c>
      <c r="D1083" s="33" t="s">
        <v>1081</v>
      </c>
      <c r="E1083" s="34">
        <v>102.48</v>
      </c>
    </row>
    <row r="1084" spans="1:5">
      <c r="A1084" s="32">
        <v>40857</v>
      </c>
      <c r="B1084" s="37" t="s">
        <v>1083</v>
      </c>
      <c r="C1084" s="32">
        <v>40848</v>
      </c>
      <c r="D1084" s="33" t="s">
        <v>1084</v>
      </c>
      <c r="E1084" s="34">
        <v>4880</v>
      </c>
    </row>
    <row r="1085" spans="1:5">
      <c r="A1085" s="32">
        <v>40857</v>
      </c>
      <c r="B1085" s="37" t="s">
        <v>1001</v>
      </c>
      <c r="C1085" s="32">
        <v>40643</v>
      </c>
      <c r="D1085" s="33" t="s">
        <v>1000</v>
      </c>
      <c r="E1085" s="34">
        <v>560</v>
      </c>
    </row>
    <row r="1086" spans="1:5">
      <c r="A1086" s="32">
        <v>40857</v>
      </c>
      <c r="B1086" s="37"/>
      <c r="C1086" s="32"/>
      <c r="D1086" s="33" t="s">
        <v>1262</v>
      </c>
      <c r="E1086" s="34">
        <v>488</v>
      </c>
    </row>
    <row r="1087" spans="1:5">
      <c r="A1087" s="32">
        <v>40857</v>
      </c>
      <c r="B1087" s="37" t="s">
        <v>1192</v>
      </c>
      <c r="C1087" s="32">
        <v>40816</v>
      </c>
      <c r="D1087" s="33" t="s">
        <v>1419</v>
      </c>
      <c r="E1087" s="34">
        <v>1025.77</v>
      </c>
    </row>
    <row r="1088" spans="1:5">
      <c r="A1088" s="32">
        <v>40857</v>
      </c>
      <c r="B1088" s="37" t="s">
        <v>1420</v>
      </c>
      <c r="C1088" s="32">
        <v>40572</v>
      </c>
      <c r="D1088" s="33" t="s">
        <v>1421</v>
      </c>
      <c r="E1088" s="34">
        <v>39.6</v>
      </c>
    </row>
    <row r="1089" spans="1:5">
      <c r="A1089" s="32">
        <v>40857</v>
      </c>
      <c r="B1089" s="37" t="s">
        <v>1422</v>
      </c>
      <c r="C1089" s="32">
        <v>40598</v>
      </c>
      <c r="D1089" s="33" t="s">
        <v>1421</v>
      </c>
      <c r="E1089" s="34">
        <v>35.6</v>
      </c>
    </row>
    <row r="1090" spans="1:5">
      <c r="A1090" s="32">
        <v>40857</v>
      </c>
      <c r="B1090" s="37" t="s">
        <v>1423</v>
      </c>
      <c r="C1090" s="32">
        <v>40662</v>
      </c>
      <c r="D1090" s="33" t="s">
        <v>1421</v>
      </c>
      <c r="E1090" s="34">
        <v>36.1</v>
      </c>
    </row>
    <row r="1091" spans="1:5">
      <c r="A1091" s="32">
        <v>40857</v>
      </c>
      <c r="B1091" s="37" t="s">
        <v>1424</v>
      </c>
      <c r="C1091" s="32">
        <v>40693</v>
      </c>
      <c r="D1091" s="33" t="s">
        <v>1421</v>
      </c>
      <c r="E1091" s="34">
        <v>8</v>
      </c>
    </row>
    <row r="1092" spans="1:5">
      <c r="A1092" s="32">
        <v>40857</v>
      </c>
      <c r="B1092" s="37" t="s">
        <v>1425</v>
      </c>
      <c r="C1092" s="32">
        <v>40693</v>
      </c>
      <c r="D1092" s="33" t="s">
        <v>1421</v>
      </c>
      <c r="E1092" s="34">
        <v>39.6</v>
      </c>
    </row>
    <row r="1093" spans="1:5">
      <c r="A1093" s="32">
        <v>40857</v>
      </c>
      <c r="B1093" s="37" t="s">
        <v>1568</v>
      </c>
      <c r="C1093" s="32">
        <v>40693</v>
      </c>
      <c r="D1093" s="33" t="s">
        <v>1421</v>
      </c>
      <c r="E1093" s="34">
        <v>53.8</v>
      </c>
    </row>
    <row r="1094" spans="1:5">
      <c r="A1094" s="32">
        <v>40857</v>
      </c>
      <c r="B1094" s="37" t="s">
        <v>1440</v>
      </c>
      <c r="C1094" s="32">
        <v>40723</v>
      </c>
      <c r="D1094" s="33" t="s">
        <v>1421</v>
      </c>
      <c r="E1094" s="34">
        <v>39.6</v>
      </c>
    </row>
    <row r="1095" spans="1:5">
      <c r="A1095" s="32">
        <v>40857</v>
      </c>
      <c r="B1095" s="37" t="s">
        <v>1281</v>
      </c>
      <c r="C1095" s="32">
        <v>40723</v>
      </c>
      <c r="D1095" s="33" t="s">
        <v>1421</v>
      </c>
      <c r="E1095" s="34">
        <v>36</v>
      </c>
    </row>
    <row r="1096" spans="1:5">
      <c r="A1096" s="32">
        <v>40857</v>
      </c>
      <c r="B1096" s="37" t="s">
        <v>1282</v>
      </c>
      <c r="C1096" s="32">
        <v>40723</v>
      </c>
      <c r="D1096" s="33" t="s">
        <v>1421</v>
      </c>
      <c r="E1096" s="34">
        <v>10</v>
      </c>
    </row>
    <row r="1097" spans="1:5">
      <c r="A1097" s="32">
        <v>40857</v>
      </c>
      <c r="B1097" s="37" t="s">
        <v>1283</v>
      </c>
      <c r="C1097" s="32">
        <v>40753</v>
      </c>
      <c r="D1097" s="33" t="s">
        <v>1421</v>
      </c>
      <c r="E1097" s="34">
        <v>36</v>
      </c>
    </row>
    <row r="1098" spans="1:5">
      <c r="A1098" s="32">
        <v>40857</v>
      </c>
      <c r="B1098" s="37" t="s">
        <v>1284</v>
      </c>
      <c r="C1098" s="32">
        <v>40753</v>
      </c>
      <c r="D1098" s="33" t="s">
        <v>1421</v>
      </c>
      <c r="E1098" s="34">
        <v>8</v>
      </c>
    </row>
    <row r="1099" spans="1:5">
      <c r="A1099" s="32">
        <v>40857</v>
      </c>
      <c r="B1099" s="37" t="s">
        <v>1285</v>
      </c>
      <c r="C1099" s="32">
        <v>40753</v>
      </c>
      <c r="D1099" s="33" t="s">
        <v>1421</v>
      </c>
      <c r="E1099" s="34">
        <v>29.7</v>
      </c>
    </row>
    <row r="1100" spans="1:5">
      <c r="A1100" s="32">
        <v>40857</v>
      </c>
      <c r="B1100" s="37" t="s">
        <v>1286</v>
      </c>
      <c r="C1100" s="32">
        <v>40784</v>
      </c>
      <c r="D1100" s="33" t="s">
        <v>1421</v>
      </c>
      <c r="E1100" s="34">
        <v>45</v>
      </c>
    </row>
    <row r="1101" spans="1:5">
      <c r="A1101" s="32">
        <v>40857</v>
      </c>
      <c r="B1101" s="37" t="s">
        <v>1287</v>
      </c>
      <c r="C1101" s="32">
        <v>40784</v>
      </c>
      <c r="D1101" s="33" t="s">
        <v>1421</v>
      </c>
      <c r="E1101" s="34">
        <v>8</v>
      </c>
    </row>
    <row r="1102" spans="1:5">
      <c r="A1102" s="32">
        <v>40857</v>
      </c>
      <c r="B1102" s="37" t="s">
        <v>1288</v>
      </c>
      <c r="C1102" s="32">
        <v>40790</v>
      </c>
      <c r="D1102" s="33" t="s">
        <v>1421</v>
      </c>
      <c r="E1102" s="34">
        <v>6</v>
      </c>
    </row>
    <row r="1103" spans="1:5">
      <c r="A1103" s="32">
        <v>40857</v>
      </c>
      <c r="B1103" s="37" t="s">
        <v>1448</v>
      </c>
      <c r="C1103" s="32">
        <v>40800</v>
      </c>
      <c r="D1103" s="33" t="s">
        <v>1421</v>
      </c>
      <c r="E1103" s="34">
        <v>8</v>
      </c>
    </row>
    <row r="1104" spans="1:5">
      <c r="A1104" s="32">
        <v>40857</v>
      </c>
      <c r="B1104" s="37" t="s">
        <v>1449</v>
      </c>
      <c r="C1104" s="32">
        <v>40815</v>
      </c>
      <c r="D1104" s="33" t="s">
        <v>1421</v>
      </c>
      <c r="E1104" s="34">
        <v>46</v>
      </c>
    </row>
    <row r="1105" spans="1:5">
      <c r="A1105" s="32">
        <v>40857</v>
      </c>
      <c r="B1105" s="37" t="s">
        <v>1291</v>
      </c>
      <c r="C1105" s="32">
        <v>40815</v>
      </c>
      <c r="D1105" s="33" t="s">
        <v>1421</v>
      </c>
      <c r="E1105" s="34">
        <v>10</v>
      </c>
    </row>
    <row r="1106" spans="1:5">
      <c r="A1106" s="32">
        <v>40857</v>
      </c>
      <c r="B1106" s="37" t="s">
        <v>1292</v>
      </c>
      <c r="C1106" s="32">
        <v>40848</v>
      </c>
      <c r="D1106" s="33" t="s">
        <v>1421</v>
      </c>
      <c r="E1106" s="34">
        <v>45</v>
      </c>
    </row>
    <row r="1107" spans="1:5">
      <c r="A1107" s="32">
        <v>40857</v>
      </c>
      <c r="B1107" s="37" t="s">
        <v>1147</v>
      </c>
      <c r="C1107" s="32">
        <v>40848</v>
      </c>
      <c r="D1107" s="33" t="s">
        <v>1421</v>
      </c>
      <c r="E1107" s="34">
        <v>8</v>
      </c>
    </row>
    <row r="1108" spans="1:5">
      <c r="A1108" s="32">
        <v>40857</v>
      </c>
      <c r="B1108" s="37" t="s">
        <v>1148</v>
      </c>
      <c r="C1108" s="32">
        <v>40848</v>
      </c>
      <c r="D1108" s="33" t="s">
        <v>1421</v>
      </c>
      <c r="E1108" s="34">
        <v>83.3</v>
      </c>
    </row>
    <row r="1109" spans="1:5">
      <c r="A1109" s="32">
        <v>40857</v>
      </c>
      <c r="B1109" s="37" t="s">
        <v>3098</v>
      </c>
      <c r="C1109" s="32">
        <v>40842</v>
      </c>
      <c r="D1109" s="33" t="s">
        <v>3099</v>
      </c>
      <c r="E1109" s="34">
        <v>820.43</v>
      </c>
    </row>
    <row r="1110" spans="1:5">
      <c r="A1110" s="32">
        <v>40859</v>
      </c>
      <c r="B1110" s="37" t="s">
        <v>1166</v>
      </c>
      <c r="C1110" s="32">
        <v>40855</v>
      </c>
      <c r="D1110" s="33" t="s">
        <v>1165</v>
      </c>
      <c r="E1110" s="34">
        <v>4500</v>
      </c>
    </row>
    <row r="1111" spans="1:5">
      <c r="A1111" s="32">
        <v>40861</v>
      </c>
      <c r="B1111" s="37" t="s">
        <v>2911</v>
      </c>
      <c r="C1111" s="32">
        <v>40837</v>
      </c>
      <c r="D1111" s="33" t="s">
        <v>2774</v>
      </c>
      <c r="E1111" s="34">
        <v>440</v>
      </c>
    </row>
    <row r="1112" spans="1:5">
      <c r="A1112" s="32">
        <v>40861</v>
      </c>
      <c r="B1112" s="37" t="s">
        <v>2775</v>
      </c>
      <c r="C1112" s="32">
        <v>40856</v>
      </c>
      <c r="D1112" s="33" t="s">
        <v>2776</v>
      </c>
      <c r="E1112" s="34">
        <v>2135</v>
      </c>
    </row>
    <row r="1113" spans="1:5">
      <c r="A1113" s="32">
        <v>40861</v>
      </c>
      <c r="B1113" s="37" t="s">
        <v>2917</v>
      </c>
      <c r="C1113" s="32">
        <v>40856</v>
      </c>
      <c r="D1113" s="33" t="s">
        <v>2777</v>
      </c>
      <c r="E1113" s="34">
        <v>132</v>
      </c>
    </row>
    <row r="1114" spans="1:5">
      <c r="A1114" s="32">
        <v>40861</v>
      </c>
      <c r="B1114" s="37" t="s">
        <v>2843</v>
      </c>
      <c r="C1114" s="32">
        <v>40821</v>
      </c>
      <c r="D1114" s="33" t="s">
        <v>2844</v>
      </c>
      <c r="E1114" s="34">
        <v>4880</v>
      </c>
    </row>
    <row r="1115" spans="1:5">
      <c r="A1115" s="32">
        <v>40861</v>
      </c>
      <c r="B1115" s="37" t="s">
        <v>2845</v>
      </c>
      <c r="C1115" s="32">
        <v>40787</v>
      </c>
      <c r="D1115" s="33" t="s">
        <v>2844</v>
      </c>
      <c r="E1115" s="34">
        <v>8052</v>
      </c>
    </row>
    <row r="1116" spans="1:5">
      <c r="A1116" s="32">
        <v>40861</v>
      </c>
      <c r="B1116" s="37" t="s">
        <v>3317</v>
      </c>
      <c r="C1116" s="32">
        <v>40850</v>
      </c>
      <c r="D1116" s="33" t="s">
        <v>3316</v>
      </c>
      <c r="E1116" s="34">
        <v>10000</v>
      </c>
    </row>
    <row r="1117" spans="1:5">
      <c r="A1117" s="32">
        <v>40861</v>
      </c>
      <c r="B1117" s="37" t="s">
        <v>3318</v>
      </c>
      <c r="C1117" s="32">
        <v>40848</v>
      </c>
      <c r="D1117" s="33" t="s">
        <v>3319</v>
      </c>
      <c r="E1117" s="34">
        <v>4997</v>
      </c>
    </row>
    <row r="1118" spans="1:5">
      <c r="A1118" s="32">
        <v>40861</v>
      </c>
      <c r="B1118" s="37" t="s">
        <v>3321</v>
      </c>
      <c r="C1118" s="32">
        <v>40852</v>
      </c>
      <c r="D1118" s="33" t="s">
        <v>3320</v>
      </c>
      <c r="E1118" s="34">
        <v>10000</v>
      </c>
    </row>
    <row r="1119" spans="1:5">
      <c r="A1119" s="32">
        <v>40863</v>
      </c>
      <c r="B1119" s="37" t="s">
        <v>1110</v>
      </c>
      <c r="C1119" s="32">
        <v>40857</v>
      </c>
      <c r="D1119" s="33" t="s">
        <v>1276</v>
      </c>
      <c r="E1119" s="34">
        <v>4266.63</v>
      </c>
    </row>
    <row r="1120" spans="1:5">
      <c r="A1120" s="32">
        <v>40863</v>
      </c>
      <c r="B1120" s="37" t="s">
        <v>1277</v>
      </c>
      <c r="C1120" s="32">
        <v>40857</v>
      </c>
      <c r="D1120" s="33" t="s">
        <v>1276</v>
      </c>
      <c r="E1120" s="34">
        <v>1434.16</v>
      </c>
    </row>
    <row r="1121" spans="1:5">
      <c r="A1121" s="32">
        <v>40863</v>
      </c>
      <c r="B1121" s="37" t="s">
        <v>1278</v>
      </c>
      <c r="C1121" s="32">
        <v>40857</v>
      </c>
      <c r="D1121" s="33" t="s">
        <v>1276</v>
      </c>
      <c r="E1121" s="34">
        <v>2059.04</v>
      </c>
    </row>
    <row r="1122" spans="1:5">
      <c r="A1122" s="32">
        <v>40863</v>
      </c>
      <c r="B1122" s="37" t="s">
        <v>1279</v>
      </c>
      <c r="C1122" s="32">
        <v>40827</v>
      </c>
      <c r="D1122" s="33" t="s">
        <v>1276</v>
      </c>
      <c r="E1122" s="34">
        <v>450.74</v>
      </c>
    </row>
    <row r="1123" spans="1:5">
      <c r="A1123" s="32">
        <v>40863</v>
      </c>
      <c r="B1123" s="37" t="s">
        <v>1280</v>
      </c>
      <c r="C1123" s="32">
        <v>40858</v>
      </c>
      <c r="D1123" s="33" t="s">
        <v>1137</v>
      </c>
      <c r="E1123" s="34">
        <v>793</v>
      </c>
    </row>
    <row r="1124" spans="1:5">
      <c r="A1124" s="32">
        <v>40863</v>
      </c>
      <c r="B1124" s="37" t="s">
        <v>1139</v>
      </c>
      <c r="C1124" s="32">
        <v>40857</v>
      </c>
      <c r="D1124" s="33" t="s">
        <v>1138</v>
      </c>
      <c r="E1124" s="34">
        <v>183</v>
      </c>
    </row>
    <row r="1125" spans="1:5">
      <c r="A1125" s="32">
        <v>40863</v>
      </c>
      <c r="B1125" s="37" t="s">
        <v>1140</v>
      </c>
      <c r="C1125" s="32">
        <v>40856</v>
      </c>
      <c r="D1125" s="33" t="s">
        <v>1141</v>
      </c>
      <c r="E1125" s="34">
        <v>2351.36</v>
      </c>
    </row>
    <row r="1126" spans="1:5">
      <c r="A1126" s="32">
        <v>40863</v>
      </c>
      <c r="B1126" s="37" t="s">
        <v>1290</v>
      </c>
      <c r="C1126" s="32">
        <v>40851</v>
      </c>
      <c r="D1126" s="33" t="s">
        <v>1289</v>
      </c>
      <c r="E1126" s="34">
        <v>18000</v>
      </c>
    </row>
    <row r="1127" spans="1:5">
      <c r="A1127" s="32">
        <v>40863</v>
      </c>
      <c r="B1127" s="37" t="s">
        <v>1143</v>
      </c>
      <c r="C1127" s="32">
        <v>40799</v>
      </c>
      <c r="D1127" s="33" t="s">
        <v>1144</v>
      </c>
      <c r="E1127" s="34">
        <v>1220</v>
      </c>
    </row>
    <row r="1128" spans="1:5">
      <c r="A1128" s="32">
        <v>40863</v>
      </c>
      <c r="B1128" s="37" t="s">
        <v>1146</v>
      </c>
      <c r="C1128" s="32">
        <v>40842</v>
      </c>
      <c r="D1128" s="33" t="s">
        <v>1145</v>
      </c>
      <c r="E1128" s="34">
        <v>414.8</v>
      </c>
    </row>
    <row r="1129" spans="1:5">
      <c r="A1129" s="32">
        <v>40863</v>
      </c>
      <c r="B1129" s="37" t="s">
        <v>993</v>
      </c>
      <c r="C1129" s="32">
        <v>40792</v>
      </c>
      <c r="D1129" s="33" t="s">
        <v>1153</v>
      </c>
      <c r="E1129" s="34">
        <v>1830</v>
      </c>
    </row>
    <row r="1130" spans="1:5">
      <c r="A1130" s="32">
        <v>40863</v>
      </c>
      <c r="B1130" s="37" t="s">
        <v>1155</v>
      </c>
      <c r="C1130" s="32">
        <v>40785</v>
      </c>
      <c r="D1130" s="33" t="s">
        <v>1154</v>
      </c>
      <c r="E1130" s="34">
        <v>261.7</v>
      </c>
    </row>
    <row r="1131" spans="1:5">
      <c r="A1131" s="32">
        <v>40864</v>
      </c>
      <c r="B1131" s="37" t="s">
        <v>3406</v>
      </c>
      <c r="C1131" s="32">
        <v>40857</v>
      </c>
      <c r="D1131" s="33" t="s">
        <v>3407</v>
      </c>
      <c r="E1131" s="34">
        <v>718.83</v>
      </c>
    </row>
    <row r="1132" spans="1:5">
      <c r="A1132" s="32">
        <v>40864</v>
      </c>
      <c r="B1132" s="37" t="s">
        <v>3409</v>
      </c>
      <c r="C1132" s="32">
        <v>40857</v>
      </c>
      <c r="D1132" s="33" t="s">
        <v>3408</v>
      </c>
      <c r="E1132" s="34">
        <v>1109.8399999999999</v>
      </c>
    </row>
    <row r="1133" spans="1:5">
      <c r="A1133" s="32">
        <v>40864</v>
      </c>
      <c r="B1133" s="37" t="s">
        <v>3410</v>
      </c>
      <c r="C1133" s="32">
        <v>40849</v>
      </c>
      <c r="D1133" s="33" t="s">
        <v>3411</v>
      </c>
      <c r="E1133" s="34">
        <v>1530</v>
      </c>
    </row>
    <row r="1134" spans="1:5">
      <c r="A1134" s="32">
        <v>40864</v>
      </c>
      <c r="B1134" s="37" t="s">
        <v>3264</v>
      </c>
      <c r="C1134" s="32">
        <v>40859</v>
      </c>
      <c r="D1134" s="33" t="s">
        <v>3412</v>
      </c>
      <c r="E1134" s="34">
        <v>99.48</v>
      </c>
    </row>
    <row r="1135" spans="1:5">
      <c r="A1135" s="32">
        <v>40864</v>
      </c>
      <c r="B1135" s="37" t="s">
        <v>3265</v>
      </c>
      <c r="C1135" s="32">
        <v>40859</v>
      </c>
      <c r="D1135" s="33" t="s">
        <v>3266</v>
      </c>
      <c r="E1135" s="34">
        <v>2049.6</v>
      </c>
    </row>
    <row r="1136" spans="1:5">
      <c r="A1136" s="32">
        <v>40864</v>
      </c>
      <c r="B1136" s="37" t="s">
        <v>3268</v>
      </c>
      <c r="C1136" s="32">
        <v>40862</v>
      </c>
      <c r="D1136" s="33" t="s">
        <v>3267</v>
      </c>
      <c r="E1136" s="34">
        <v>120</v>
      </c>
    </row>
    <row r="1137" spans="1:5">
      <c r="A1137" s="32">
        <v>40864</v>
      </c>
      <c r="B1137" s="37" t="s">
        <v>3269</v>
      </c>
      <c r="C1137" s="32">
        <v>40862</v>
      </c>
      <c r="D1137" s="33" t="s">
        <v>2978</v>
      </c>
      <c r="E1137" s="34">
        <v>4882.12</v>
      </c>
    </row>
    <row r="1138" spans="1:5">
      <c r="A1138" s="32">
        <v>40864</v>
      </c>
      <c r="B1138" s="37" t="s">
        <v>2982</v>
      </c>
      <c r="C1138" s="32">
        <v>40858</v>
      </c>
      <c r="D1138" s="33" t="s">
        <v>2979</v>
      </c>
      <c r="E1138" s="34">
        <v>457.5</v>
      </c>
    </row>
    <row r="1139" spans="1:5">
      <c r="A1139" s="32">
        <v>40864</v>
      </c>
      <c r="B1139" s="37" t="s">
        <v>3086</v>
      </c>
      <c r="C1139" s="32">
        <v>40856</v>
      </c>
      <c r="D1139" s="33" t="s">
        <v>3087</v>
      </c>
      <c r="E1139" s="34">
        <v>990</v>
      </c>
    </row>
    <row r="1140" spans="1:5">
      <c r="A1140" s="32">
        <v>40864</v>
      </c>
      <c r="B1140" s="37" t="s">
        <v>3089</v>
      </c>
      <c r="C1140" s="32">
        <v>40846</v>
      </c>
      <c r="D1140" s="33" t="s">
        <v>3088</v>
      </c>
      <c r="E1140" s="34">
        <v>268.39999999999998</v>
      </c>
    </row>
    <row r="1141" spans="1:5">
      <c r="A1141" s="32">
        <v>40864</v>
      </c>
      <c r="B1141" s="37" t="s">
        <v>3090</v>
      </c>
      <c r="C1141" s="32">
        <v>40847</v>
      </c>
      <c r="D1141" s="33" t="s">
        <v>3236</v>
      </c>
      <c r="E1141" s="34">
        <v>915</v>
      </c>
    </row>
    <row r="1142" spans="1:5">
      <c r="A1142" s="32">
        <v>40864</v>
      </c>
      <c r="B1142" s="37" t="s">
        <v>3093</v>
      </c>
      <c r="C1142" s="32">
        <v>40819</v>
      </c>
      <c r="D1142" s="33" t="s">
        <v>3092</v>
      </c>
      <c r="E1142" s="34">
        <v>7001.39</v>
      </c>
    </row>
    <row r="1143" spans="1:5">
      <c r="A1143" s="32">
        <v>40864</v>
      </c>
      <c r="B1143" s="37" t="s">
        <v>3094</v>
      </c>
      <c r="C1143" s="32">
        <v>40846</v>
      </c>
      <c r="D1143" s="33" t="s">
        <v>3167</v>
      </c>
      <c r="E1143" s="34">
        <v>80.849999999999994</v>
      </c>
    </row>
    <row r="1144" spans="1:5">
      <c r="A1144" s="32">
        <v>40864</v>
      </c>
      <c r="B1144" s="37" t="s">
        <v>3169</v>
      </c>
      <c r="C1144" s="32">
        <v>40858</v>
      </c>
      <c r="D1144" s="33" t="s">
        <v>3168</v>
      </c>
      <c r="E1144" s="34">
        <v>446.4</v>
      </c>
    </row>
    <row r="1145" spans="1:5">
      <c r="A1145" s="32">
        <v>40864</v>
      </c>
      <c r="B1145" s="37" t="s">
        <v>3170</v>
      </c>
      <c r="C1145" s="32">
        <v>40858</v>
      </c>
      <c r="D1145" s="33" t="s">
        <v>3168</v>
      </c>
      <c r="E1145" s="34">
        <v>223.2</v>
      </c>
    </row>
    <row r="1146" spans="1:5">
      <c r="A1146" s="32">
        <v>40864</v>
      </c>
      <c r="B1146" s="37" t="s">
        <v>3172</v>
      </c>
      <c r="C1146" s="32">
        <v>40858</v>
      </c>
      <c r="D1146" s="33" t="s">
        <v>3171</v>
      </c>
      <c r="E1146" s="34">
        <v>707.6</v>
      </c>
    </row>
    <row r="1147" spans="1:5">
      <c r="A1147" s="32">
        <v>40864</v>
      </c>
      <c r="B1147" s="37" t="s">
        <v>3173</v>
      </c>
      <c r="C1147" s="32">
        <v>40859</v>
      </c>
      <c r="D1147" s="33" t="s">
        <v>3174</v>
      </c>
      <c r="E1147" s="34">
        <v>880</v>
      </c>
    </row>
    <row r="1148" spans="1:5">
      <c r="A1148" s="32">
        <v>40864</v>
      </c>
      <c r="B1148" s="37" t="s">
        <v>3175</v>
      </c>
      <c r="C1148" s="32">
        <v>40846</v>
      </c>
      <c r="D1148" s="33" t="s">
        <v>3174</v>
      </c>
      <c r="E1148" s="34">
        <v>880</v>
      </c>
    </row>
    <row r="1149" spans="1:5">
      <c r="A1149" s="32">
        <v>40864</v>
      </c>
      <c r="B1149" s="37" t="s">
        <v>3176</v>
      </c>
      <c r="C1149" s="32">
        <v>40815</v>
      </c>
      <c r="D1149" s="33" t="s">
        <v>3177</v>
      </c>
      <c r="E1149" s="34">
        <v>8000</v>
      </c>
    </row>
    <row r="1150" spans="1:5">
      <c r="A1150" s="32">
        <v>40864</v>
      </c>
      <c r="B1150" s="37" t="s">
        <v>3232</v>
      </c>
      <c r="C1150" s="32">
        <v>40803</v>
      </c>
      <c r="D1150" s="33" t="s">
        <v>3231</v>
      </c>
      <c r="E1150" s="34">
        <v>244</v>
      </c>
    </row>
    <row r="1151" spans="1:5">
      <c r="A1151" s="32">
        <v>40864</v>
      </c>
      <c r="B1151" s="37" t="s">
        <v>3233</v>
      </c>
      <c r="C1151" s="32">
        <v>40803</v>
      </c>
      <c r="D1151" s="33" t="s">
        <v>3231</v>
      </c>
      <c r="E1151" s="34">
        <v>244</v>
      </c>
    </row>
    <row r="1152" spans="1:5">
      <c r="A1152" s="32">
        <v>40864</v>
      </c>
      <c r="B1152" s="37" t="s">
        <v>3234</v>
      </c>
      <c r="C1152" s="32">
        <v>40803</v>
      </c>
      <c r="D1152" s="33" t="s">
        <v>3231</v>
      </c>
      <c r="E1152" s="34">
        <v>244</v>
      </c>
    </row>
    <row r="1153" spans="1:5">
      <c r="A1153" s="32">
        <v>40864</v>
      </c>
      <c r="B1153" s="53" t="s">
        <v>3028</v>
      </c>
      <c r="C1153" s="32">
        <v>40803</v>
      </c>
      <c r="D1153" s="33" t="s">
        <v>3231</v>
      </c>
      <c r="E1153" s="34">
        <v>244</v>
      </c>
    </row>
    <row r="1154" spans="1:5">
      <c r="A1154" s="32">
        <v>40864</v>
      </c>
      <c r="B1154" s="53" t="s">
        <v>3029</v>
      </c>
      <c r="C1154" s="32">
        <v>40803</v>
      </c>
      <c r="D1154" s="33" t="s">
        <v>3231</v>
      </c>
      <c r="E1154" s="34">
        <v>244</v>
      </c>
    </row>
    <row r="1155" spans="1:5">
      <c r="A1155" s="32">
        <v>40864</v>
      </c>
      <c r="B1155" s="54" t="s">
        <v>3030</v>
      </c>
      <c r="C1155" s="32">
        <v>40803</v>
      </c>
      <c r="D1155" s="33" t="s">
        <v>3231</v>
      </c>
      <c r="E1155" s="34">
        <v>244</v>
      </c>
    </row>
    <row r="1156" spans="1:5">
      <c r="A1156" s="32">
        <v>40864</v>
      </c>
      <c r="B1156" s="54" t="s">
        <v>3031</v>
      </c>
      <c r="C1156" s="32">
        <v>40803</v>
      </c>
      <c r="D1156" s="33" t="s">
        <v>3231</v>
      </c>
      <c r="E1156" s="34">
        <v>244</v>
      </c>
    </row>
    <row r="1157" spans="1:5">
      <c r="A1157" s="32">
        <v>40864</v>
      </c>
      <c r="B1157" s="54" t="s">
        <v>3032</v>
      </c>
      <c r="C1157" s="32">
        <v>40803</v>
      </c>
      <c r="D1157" s="33" t="s">
        <v>3231</v>
      </c>
      <c r="E1157" s="34">
        <v>244</v>
      </c>
    </row>
    <row r="1158" spans="1:5">
      <c r="A1158" s="32">
        <v>40864</v>
      </c>
      <c r="B1158" s="54" t="s">
        <v>3033</v>
      </c>
      <c r="C1158" s="32">
        <v>40803</v>
      </c>
      <c r="D1158" s="33" t="s">
        <v>3231</v>
      </c>
      <c r="E1158" s="34">
        <v>244</v>
      </c>
    </row>
    <row r="1159" spans="1:5">
      <c r="A1159" s="32">
        <v>40864</v>
      </c>
      <c r="B1159" s="54" t="s">
        <v>3034</v>
      </c>
      <c r="C1159" s="32">
        <v>40803</v>
      </c>
      <c r="D1159" s="33" t="s">
        <v>3231</v>
      </c>
      <c r="E1159" s="34">
        <v>244</v>
      </c>
    </row>
    <row r="1160" spans="1:5">
      <c r="A1160" s="32">
        <v>40864</v>
      </c>
      <c r="B1160" s="54" t="s">
        <v>3035</v>
      </c>
      <c r="C1160" s="32">
        <v>40803</v>
      </c>
      <c r="D1160" s="33" t="s">
        <v>3231</v>
      </c>
      <c r="E1160" s="34">
        <v>244</v>
      </c>
    </row>
    <row r="1161" spans="1:5">
      <c r="A1161" s="32">
        <v>40864</v>
      </c>
      <c r="B1161" s="54" t="s">
        <v>3178</v>
      </c>
      <c r="C1161" s="32">
        <v>40803</v>
      </c>
      <c r="D1161" s="33" t="s">
        <v>3231</v>
      </c>
      <c r="E1161" s="34">
        <v>244</v>
      </c>
    </row>
    <row r="1162" spans="1:5">
      <c r="A1162" s="32">
        <v>40864</v>
      </c>
      <c r="B1162" s="54" t="s">
        <v>3179</v>
      </c>
      <c r="C1162" s="32">
        <v>40803</v>
      </c>
      <c r="D1162" s="33" t="s">
        <v>3231</v>
      </c>
      <c r="E1162" s="34">
        <v>244</v>
      </c>
    </row>
    <row r="1163" spans="1:5">
      <c r="A1163" s="32">
        <v>40864</v>
      </c>
      <c r="B1163" s="54" t="s">
        <v>3180</v>
      </c>
      <c r="C1163" s="32">
        <v>40803</v>
      </c>
      <c r="D1163" s="33" t="s">
        <v>3231</v>
      </c>
      <c r="E1163" s="34">
        <v>244</v>
      </c>
    </row>
    <row r="1164" spans="1:5">
      <c r="A1164" s="32">
        <v>40864</v>
      </c>
      <c r="B1164" s="54" t="s">
        <v>3181</v>
      </c>
      <c r="C1164" s="32">
        <v>40803</v>
      </c>
      <c r="D1164" s="33" t="s">
        <v>3231</v>
      </c>
      <c r="E1164" s="34">
        <v>244</v>
      </c>
    </row>
    <row r="1165" spans="1:5">
      <c r="A1165" s="32">
        <v>40864</v>
      </c>
      <c r="B1165" s="54" t="s">
        <v>3333</v>
      </c>
      <c r="C1165" s="32">
        <v>40803</v>
      </c>
      <c r="D1165" s="33" t="s">
        <v>3231</v>
      </c>
      <c r="E1165" s="34">
        <v>244</v>
      </c>
    </row>
    <row r="1166" spans="1:5">
      <c r="A1166" s="32">
        <v>40864</v>
      </c>
      <c r="B1166" s="37" t="s">
        <v>3334</v>
      </c>
      <c r="C1166" s="32">
        <v>40821</v>
      </c>
      <c r="D1166" s="33" t="s">
        <v>3335</v>
      </c>
      <c r="E1166" s="34">
        <v>2370.63</v>
      </c>
    </row>
    <row r="1167" spans="1:5">
      <c r="A1167" s="32">
        <v>40871</v>
      </c>
      <c r="B1167" s="37" t="s">
        <v>1369</v>
      </c>
      <c r="C1167" s="32">
        <v>40859</v>
      </c>
      <c r="D1167" s="33" t="s">
        <v>1074</v>
      </c>
      <c r="E1167" s="34">
        <v>16000</v>
      </c>
    </row>
    <row r="1168" spans="1:5">
      <c r="A1168" s="32">
        <v>40871</v>
      </c>
      <c r="B1168" s="37" t="s">
        <v>1076</v>
      </c>
      <c r="C1168" s="32">
        <v>40863</v>
      </c>
      <c r="D1168" s="33" t="s">
        <v>1075</v>
      </c>
      <c r="E1168" s="34">
        <v>800</v>
      </c>
    </row>
    <row r="1169" spans="1:5">
      <c r="A1169" s="32">
        <v>40871</v>
      </c>
      <c r="B1169" s="37" t="s">
        <v>1077</v>
      </c>
      <c r="C1169" s="32">
        <v>40848</v>
      </c>
      <c r="D1169" s="33" t="s">
        <v>1078</v>
      </c>
      <c r="E1169" s="34">
        <v>1156.08</v>
      </c>
    </row>
    <row r="1170" spans="1:5">
      <c r="A1170" s="32">
        <v>40871</v>
      </c>
      <c r="B1170" s="37" t="s">
        <v>1076</v>
      </c>
      <c r="C1170" s="32">
        <v>40864</v>
      </c>
      <c r="D1170" s="33" t="s">
        <v>1224</v>
      </c>
      <c r="E1170" s="34">
        <v>360</v>
      </c>
    </row>
    <row r="1171" spans="1:5">
      <c r="A1171" s="32">
        <v>40871</v>
      </c>
      <c r="B1171" s="37" t="s">
        <v>1225</v>
      </c>
      <c r="C1171" s="32">
        <v>40855</v>
      </c>
      <c r="D1171" s="33" t="s">
        <v>1226</v>
      </c>
      <c r="E1171" s="34">
        <v>2500</v>
      </c>
    </row>
    <row r="1172" spans="1:5">
      <c r="A1172" s="32">
        <v>40871</v>
      </c>
      <c r="B1172" s="37" t="s">
        <v>1228</v>
      </c>
      <c r="C1172" s="32">
        <v>40864</v>
      </c>
      <c r="D1172" s="33" t="s">
        <v>1227</v>
      </c>
      <c r="E1172" s="34">
        <v>143</v>
      </c>
    </row>
    <row r="1173" spans="1:5">
      <c r="A1173" s="32">
        <v>40871</v>
      </c>
      <c r="B1173" s="37" t="s">
        <v>1229</v>
      </c>
      <c r="C1173" s="32">
        <v>40863</v>
      </c>
      <c r="D1173" s="33" t="s">
        <v>1230</v>
      </c>
      <c r="E1173" s="34">
        <v>1079.76</v>
      </c>
    </row>
    <row r="1174" spans="1:5">
      <c r="A1174" s="32">
        <v>40871</v>
      </c>
      <c r="B1174" s="37" t="s">
        <v>1232</v>
      </c>
      <c r="C1174" s="32">
        <v>40863</v>
      </c>
      <c r="D1174" s="33" t="s">
        <v>1231</v>
      </c>
      <c r="E1174" s="34">
        <v>70</v>
      </c>
    </row>
    <row r="1175" spans="1:5">
      <c r="A1175" s="32">
        <v>40871</v>
      </c>
      <c r="B1175" s="37" t="s">
        <v>1233</v>
      </c>
      <c r="C1175" s="32">
        <v>40864</v>
      </c>
      <c r="D1175" s="33" t="s">
        <v>1234</v>
      </c>
      <c r="E1175" s="34">
        <v>300</v>
      </c>
    </row>
    <row r="1176" spans="1:5">
      <c r="A1176" s="32">
        <v>40871</v>
      </c>
      <c r="B1176" s="37" t="s">
        <v>2983</v>
      </c>
      <c r="C1176" s="32">
        <v>40857</v>
      </c>
      <c r="D1176" s="33" t="s">
        <v>3128</v>
      </c>
      <c r="E1176" s="34">
        <v>1865.67</v>
      </c>
    </row>
    <row r="1177" spans="1:5">
      <c r="A1177" s="32">
        <v>40871</v>
      </c>
      <c r="B1177" s="37" t="s">
        <v>3299</v>
      </c>
      <c r="C1177" s="32">
        <v>40857</v>
      </c>
      <c r="D1177" s="33" t="s">
        <v>3128</v>
      </c>
      <c r="E1177" s="34">
        <v>2046.06</v>
      </c>
    </row>
    <row r="1178" spans="1:5">
      <c r="A1178" s="32">
        <v>40871</v>
      </c>
      <c r="B1178" s="37" t="s">
        <v>1017</v>
      </c>
      <c r="C1178" s="32">
        <v>40869</v>
      </c>
      <c r="D1178" s="33" t="s">
        <v>1018</v>
      </c>
      <c r="E1178" s="34">
        <v>360</v>
      </c>
    </row>
    <row r="1179" spans="1:5">
      <c r="A1179" s="32">
        <v>40871</v>
      </c>
      <c r="B1179" s="37" t="s">
        <v>1181</v>
      </c>
      <c r="C1179" s="32">
        <v>40866</v>
      </c>
      <c r="D1179" s="33" t="s">
        <v>1180</v>
      </c>
      <c r="E1179" s="34">
        <v>30366.41</v>
      </c>
    </row>
    <row r="1180" spans="1:5">
      <c r="A1180" s="32">
        <v>40871</v>
      </c>
      <c r="B1180" s="37" t="s">
        <v>1182</v>
      </c>
      <c r="C1180" s="32">
        <v>40866</v>
      </c>
      <c r="D1180" s="33" t="s">
        <v>1183</v>
      </c>
      <c r="E1180" s="34">
        <v>42.82</v>
      </c>
    </row>
    <row r="1181" spans="1:5">
      <c r="A1181" s="32">
        <v>40871</v>
      </c>
      <c r="B1181" s="37" t="s">
        <v>1121</v>
      </c>
      <c r="C1181" s="32">
        <v>40866</v>
      </c>
      <c r="D1181" s="33" t="s">
        <v>1183</v>
      </c>
      <c r="E1181" s="34">
        <v>1398.91</v>
      </c>
    </row>
    <row r="1182" spans="1:5">
      <c r="A1182" s="32">
        <v>40871</v>
      </c>
      <c r="B1182" s="37" t="s">
        <v>1218</v>
      </c>
      <c r="C1182" s="32">
        <v>40859</v>
      </c>
      <c r="D1182" s="33" t="s">
        <v>1183</v>
      </c>
      <c r="E1182" s="34">
        <v>491.71</v>
      </c>
    </row>
    <row r="1183" spans="1:5">
      <c r="A1183" s="32">
        <v>40871</v>
      </c>
      <c r="B1183" s="37" t="s">
        <v>1219</v>
      </c>
      <c r="C1183" s="32">
        <v>40866</v>
      </c>
      <c r="D1183" s="33" t="s">
        <v>1183</v>
      </c>
      <c r="E1183" s="34">
        <v>795.3</v>
      </c>
    </row>
    <row r="1184" spans="1:5">
      <c r="A1184" s="32">
        <v>40871</v>
      </c>
      <c r="B1184" s="37" t="s">
        <v>1122</v>
      </c>
      <c r="C1184" s="32">
        <v>40859</v>
      </c>
      <c r="D1184" s="33" t="s">
        <v>1123</v>
      </c>
      <c r="E1184" s="34">
        <v>4037.1</v>
      </c>
    </row>
    <row r="1185" spans="1:5">
      <c r="A1185" s="32">
        <v>40871</v>
      </c>
      <c r="B1185" s="37" t="s">
        <v>1125</v>
      </c>
      <c r="C1185" s="32">
        <v>40876</v>
      </c>
      <c r="D1185" s="33" t="s">
        <v>1124</v>
      </c>
      <c r="E1185" s="34">
        <v>11367.2</v>
      </c>
    </row>
    <row r="1186" spans="1:5">
      <c r="A1186" s="32">
        <v>40873</v>
      </c>
      <c r="B1186" s="37" t="s">
        <v>3235</v>
      </c>
      <c r="C1186" s="32">
        <v>40816</v>
      </c>
      <c r="D1186" s="33" t="s">
        <v>3386</v>
      </c>
      <c r="E1186" s="34">
        <v>2425.19</v>
      </c>
    </row>
    <row r="1187" spans="1:5">
      <c r="A1187" s="32">
        <v>40873</v>
      </c>
      <c r="B1187" s="37" t="s">
        <v>3237</v>
      </c>
      <c r="C1187" s="32">
        <v>40869</v>
      </c>
      <c r="D1187" s="33" t="s">
        <v>3387</v>
      </c>
      <c r="E1187" s="34">
        <v>9900</v>
      </c>
    </row>
    <row r="1188" spans="1:5">
      <c r="A1188" s="32">
        <v>40873</v>
      </c>
      <c r="B1188" s="37" t="s">
        <v>3238</v>
      </c>
      <c r="C1188" s="32">
        <v>40814</v>
      </c>
      <c r="D1188" s="33" t="s">
        <v>3239</v>
      </c>
      <c r="E1188" s="34">
        <v>700</v>
      </c>
    </row>
    <row r="1189" spans="1:5">
      <c r="A1189" s="32">
        <v>40873</v>
      </c>
      <c r="B1189" s="37" t="s">
        <v>3241</v>
      </c>
      <c r="C1189" s="32">
        <v>40866</v>
      </c>
      <c r="D1189" s="33" t="s">
        <v>3240</v>
      </c>
      <c r="E1189" s="34">
        <v>144.74</v>
      </c>
    </row>
    <row r="1190" spans="1:5">
      <c r="A1190" s="32">
        <v>40873</v>
      </c>
      <c r="B1190" s="37" t="s">
        <v>3242</v>
      </c>
      <c r="C1190" s="32">
        <v>40866</v>
      </c>
      <c r="D1190" s="33" t="s">
        <v>3240</v>
      </c>
      <c r="E1190" s="34">
        <v>272.94</v>
      </c>
    </row>
    <row r="1191" spans="1:5">
      <c r="A1191" s="32">
        <v>40873</v>
      </c>
      <c r="B1191" s="37" t="s">
        <v>3243</v>
      </c>
      <c r="C1191" s="32">
        <v>40866</v>
      </c>
      <c r="D1191" s="33" t="s">
        <v>3240</v>
      </c>
      <c r="E1191" s="34">
        <v>699.77</v>
      </c>
    </row>
    <row r="1192" spans="1:5">
      <c r="A1192" s="32">
        <v>40873</v>
      </c>
      <c r="B1192" s="37" t="s">
        <v>3244</v>
      </c>
      <c r="C1192" s="32">
        <v>40866</v>
      </c>
      <c r="D1192" s="33" t="s">
        <v>3240</v>
      </c>
      <c r="E1192" s="34">
        <v>131.58000000000001</v>
      </c>
    </row>
    <row r="1193" spans="1:5">
      <c r="A1193" s="32">
        <v>40873</v>
      </c>
      <c r="B1193" s="37" t="s">
        <v>3193</v>
      </c>
      <c r="C1193" s="32">
        <v>40866</v>
      </c>
      <c r="D1193" s="33" t="s">
        <v>3240</v>
      </c>
      <c r="E1193" s="34">
        <v>9.92</v>
      </c>
    </row>
    <row r="1194" spans="1:5">
      <c r="A1194" s="32">
        <v>40873</v>
      </c>
      <c r="B1194" s="37" t="s">
        <v>3051</v>
      </c>
      <c r="C1194" s="32">
        <v>40866</v>
      </c>
      <c r="D1194" s="33" t="s">
        <v>3240</v>
      </c>
      <c r="E1194" s="34">
        <v>25.55</v>
      </c>
    </row>
    <row r="1195" spans="1:5">
      <c r="A1195" s="32">
        <v>40873</v>
      </c>
      <c r="B1195" s="37" t="s">
        <v>3052</v>
      </c>
      <c r="C1195" s="32">
        <v>40866</v>
      </c>
      <c r="D1195" s="33" t="s">
        <v>3240</v>
      </c>
      <c r="E1195" s="34">
        <v>5.22</v>
      </c>
    </row>
    <row r="1196" spans="1:5">
      <c r="A1196" s="32">
        <v>40873</v>
      </c>
      <c r="B1196" s="37" t="s">
        <v>3053</v>
      </c>
      <c r="C1196" s="32">
        <v>40818</v>
      </c>
      <c r="D1196" s="33" t="s">
        <v>3054</v>
      </c>
      <c r="E1196" s="34">
        <v>1260</v>
      </c>
    </row>
    <row r="1197" spans="1:5">
      <c r="A1197" s="32">
        <v>40873</v>
      </c>
      <c r="B1197" s="37" t="s">
        <v>3058</v>
      </c>
      <c r="C1197" s="32">
        <v>40860</v>
      </c>
      <c r="D1197" s="33" t="s">
        <v>2912</v>
      </c>
      <c r="E1197" s="34">
        <v>968</v>
      </c>
    </row>
    <row r="1198" spans="1:5">
      <c r="A1198" s="32">
        <v>40873</v>
      </c>
      <c r="B1198" s="37" t="s">
        <v>3203</v>
      </c>
      <c r="C1198" s="32">
        <v>40859</v>
      </c>
      <c r="D1198" s="33" t="s">
        <v>3122</v>
      </c>
      <c r="E1198" s="34">
        <v>1364</v>
      </c>
    </row>
    <row r="1199" spans="1:5">
      <c r="A1199" s="32">
        <v>40873</v>
      </c>
      <c r="B1199" s="37" t="s">
        <v>2980</v>
      </c>
      <c r="C1199" s="32">
        <v>40863</v>
      </c>
      <c r="D1199" s="33" t="s">
        <v>3123</v>
      </c>
      <c r="E1199" s="34">
        <v>2368</v>
      </c>
    </row>
    <row r="1200" spans="1:5">
      <c r="A1200" s="32">
        <v>40873</v>
      </c>
      <c r="B1200" s="37" t="s">
        <v>2981</v>
      </c>
      <c r="C1200" s="32">
        <v>40865</v>
      </c>
      <c r="D1200" s="33" t="s">
        <v>3298</v>
      </c>
      <c r="E1200" s="34">
        <v>9760</v>
      </c>
    </row>
    <row r="1201" spans="1:5">
      <c r="A1201" s="32">
        <v>40873</v>
      </c>
      <c r="B1201" s="37" t="s">
        <v>3353</v>
      </c>
      <c r="C1201" s="32">
        <v>40865</v>
      </c>
      <c r="D1201" s="33" t="s">
        <v>3352</v>
      </c>
      <c r="E1201" s="34">
        <v>268.39999999999998</v>
      </c>
    </row>
    <row r="1202" spans="1:5">
      <c r="A1202" s="32">
        <v>40873</v>
      </c>
      <c r="B1202" s="37" t="s">
        <v>3354</v>
      </c>
      <c r="C1202" s="32">
        <v>40864</v>
      </c>
      <c r="D1202" s="33" t="s">
        <v>3355</v>
      </c>
      <c r="E1202" s="34">
        <v>308</v>
      </c>
    </row>
    <row r="1203" spans="1:5">
      <c r="A1203" s="32">
        <v>40873</v>
      </c>
      <c r="B1203" s="37" t="s">
        <v>3357</v>
      </c>
      <c r="C1203" s="32">
        <v>40847</v>
      </c>
      <c r="D1203" s="33" t="s">
        <v>3356</v>
      </c>
      <c r="E1203" s="34">
        <v>154.6</v>
      </c>
    </row>
    <row r="1204" spans="1:5">
      <c r="A1204" s="32">
        <v>40873</v>
      </c>
      <c r="B1204" s="37" t="s">
        <v>3358</v>
      </c>
      <c r="C1204" s="32">
        <v>40816</v>
      </c>
      <c r="D1204" s="33" t="s">
        <v>3356</v>
      </c>
      <c r="E1204" s="34">
        <v>154.6</v>
      </c>
    </row>
    <row r="1205" spans="1:5">
      <c r="A1205" s="32">
        <v>40873</v>
      </c>
      <c r="B1205" s="37" t="s">
        <v>3359</v>
      </c>
      <c r="C1205" s="32">
        <v>40863</v>
      </c>
      <c r="D1205" s="33" t="s">
        <v>3360</v>
      </c>
      <c r="E1205" s="34">
        <v>6100</v>
      </c>
    </row>
    <row r="1206" spans="1:5">
      <c r="A1206" s="32">
        <v>40873</v>
      </c>
      <c r="B1206" s="37" t="s">
        <v>3362</v>
      </c>
      <c r="C1206" s="32">
        <v>40866</v>
      </c>
      <c r="D1206" s="33" t="s">
        <v>3361</v>
      </c>
      <c r="E1206" s="34">
        <v>12200</v>
      </c>
    </row>
    <row r="1207" spans="1:5">
      <c r="A1207" s="32">
        <v>40873</v>
      </c>
      <c r="B1207" s="37" t="s">
        <v>3363</v>
      </c>
      <c r="C1207" s="32">
        <v>40865</v>
      </c>
      <c r="D1207" s="33" t="s">
        <v>3364</v>
      </c>
      <c r="E1207" s="34">
        <v>449.08</v>
      </c>
    </row>
    <row r="1208" spans="1:5">
      <c r="A1208" s="32">
        <v>40873</v>
      </c>
      <c r="B1208" s="37" t="s">
        <v>1426</v>
      </c>
      <c r="C1208" s="32">
        <v>40862</v>
      </c>
      <c r="D1208" s="33" t="s">
        <v>1427</v>
      </c>
      <c r="E1208" s="34">
        <v>4994.5</v>
      </c>
    </row>
    <row r="1209" spans="1:5">
      <c r="A1209" s="32">
        <v>40876</v>
      </c>
      <c r="B1209" s="37" t="s">
        <v>3245</v>
      </c>
      <c r="C1209" s="32">
        <v>40857</v>
      </c>
      <c r="D1209" s="33" t="s">
        <v>3246</v>
      </c>
      <c r="E1209" s="34">
        <v>1220</v>
      </c>
    </row>
    <row r="1210" spans="1:5">
      <c r="A1210" s="32">
        <v>40876</v>
      </c>
      <c r="B1210" s="37" t="s">
        <v>3248</v>
      </c>
      <c r="C1210" s="32">
        <v>40859</v>
      </c>
      <c r="D1210" s="33" t="s">
        <v>3247</v>
      </c>
      <c r="E1210" s="34">
        <v>217868.49</v>
      </c>
    </row>
    <row r="1211" spans="1:5">
      <c r="A1211" s="32">
        <v>40876</v>
      </c>
      <c r="B1211" s="37" t="s">
        <v>3249</v>
      </c>
      <c r="C1211" s="32">
        <v>40871</v>
      </c>
      <c r="D1211" s="33" t="s">
        <v>3250</v>
      </c>
      <c r="E1211" s="34">
        <v>170487.25</v>
      </c>
    </row>
    <row r="1212" spans="1:5">
      <c r="A1212" s="32">
        <v>40876</v>
      </c>
      <c r="B1212" s="37" t="s">
        <v>3252</v>
      </c>
      <c r="C1212" s="32">
        <v>40837</v>
      </c>
      <c r="D1212" s="33" t="s">
        <v>3251</v>
      </c>
      <c r="E1212" s="34">
        <v>15427.5</v>
      </c>
    </row>
    <row r="1213" spans="1:5">
      <c r="A1213" s="32">
        <v>40876</v>
      </c>
      <c r="B1213" s="37"/>
      <c r="C1213" s="32">
        <v>40871</v>
      </c>
      <c r="D1213" s="33" t="s">
        <v>3253</v>
      </c>
      <c r="E1213" s="34">
        <v>40391</v>
      </c>
    </row>
    <row r="1214" spans="1:5">
      <c r="A1214" s="32">
        <v>40878</v>
      </c>
      <c r="B1214" s="37"/>
      <c r="C1214" s="32"/>
      <c r="D1214" s="33" t="s">
        <v>1091</v>
      </c>
      <c r="E1214" s="34">
        <v>400</v>
      </c>
    </row>
    <row r="1215" spans="1:5">
      <c r="A1215" s="32">
        <v>40878</v>
      </c>
      <c r="B1215" s="37" t="s">
        <v>1269</v>
      </c>
      <c r="C1215" s="32">
        <v>40858</v>
      </c>
      <c r="D1215" s="33" t="s">
        <v>1268</v>
      </c>
      <c r="E1215" s="34">
        <v>5344</v>
      </c>
    </row>
    <row r="1216" spans="1:5">
      <c r="A1216" s="32">
        <v>40878</v>
      </c>
      <c r="B1216" s="37" t="s">
        <v>1270</v>
      </c>
      <c r="C1216" s="32">
        <v>40863</v>
      </c>
      <c r="D1216" s="33" t="s">
        <v>1271</v>
      </c>
      <c r="E1216" s="34">
        <v>4405.38</v>
      </c>
    </row>
    <row r="1217" spans="1:5">
      <c r="A1217" s="32">
        <v>40878</v>
      </c>
      <c r="B1217" s="37" t="s">
        <v>1129</v>
      </c>
      <c r="C1217" s="32">
        <v>40859</v>
      </c>
      <c r="D1217" s="33" t="s">
        <v>1128</v>
      </c>
      <c r="E1217" s="34">
        <v>6000</v>
      </c>
    </row>
    <row r="1218" spans="1:5">
      <c r="A1218" s="32">
        <v>40879</v>
      </c>
      <c r="B1218" s="37" t="s">
        <v>3327</v>
      </c>
      <c r="C1218" s="32">
        <v>40873</v>
      </c>
      <c r="D1218" s="33" t="s">
        <v>3328</v>
      </c>
      <c r="E1218" s="34">
        <v>380</v>
      </c>
    </row>
    <row r="1219" spans="1:5">
      <c r="A1219" s="32">
        <v>40879</v>
      </c>
      <c r="B1219" s="37" t="s">
        <v>3330</v>
      </c>
      <c r="C1219" s="32">
        <v>40879</v>
      </c>
      <c r="D1219" s="33" t="s">
        <v>3329</v>
      </c>
      <c r="E1219" s="34">
        <v>1360</v>
      </c>
    </row>
    <row r="1220" spans="1:5">
      <c r="A1220" s="32">
        <v>40879</v>
      </c>
      <c r="B1220" s="37" t="s">
        <v>3331</v>
      </c>
      <c r="C1220" s="32">
        <v>40869</v>
      </c>
      <c r="D1220" s="33" t="s">
        <v>3332</v>
      </c>
      <c r="E1220" s="34">
        <v>675.33</v>
      </c>
    </row>
    <row r="1221" spans="1:5">
      <c r="A1221" s="32">
        <v>40879</v>
      </c>
      <c r="B1221" s="37" t="s">
        <v>3389</v>
      </c>
      <c r="C1221" s="32">
        <v>40865</v>
      </c>
      <c r="D1221" s="33" t="s">
        <v>3388</v>
      </c>
      <c r="E1221" s="34">
        <v>13388.76</v>
      </c>
    </row>
    <row r="1222" spans="1:5">
      <c r="A1222" s="32">
        <v>40879</v>
      </c>
      <c r="B1222" s="37" t="s">
        <v>3390</v>
      </c>
      <c r="C1222" s="32">
        <v>40865</v>
      </c>
      <c r="D1222" s="33" t="s">
        <v>3388</v>
      </c>
      <c r="E1222" s="34">
        <v>25178.59</v>
      </c>
    </row>
    <row r="1223" spans="1:5">
      <c r="A1223" s="32">
        <v>40879</v>
      </c>
      <c r="B1223" s="37" t="s">
        <v>3392</v>
      </c>
      <c r="C1223" s="32">
        <v>40858</v>
      </c>
      <c r="D1223" s="33" t="s">
        <v>3391</v>
      </c>
      <c r="E1223" s="34">
        <v>2137.6</v>
      </c>
    </row>
    <row r="1224" spans="1:5">
      <c r="A1224" s="32">
        <v>40879</v>
      </c>
      <c r="B1224" s="37" t="s">
        <v>3393</v>
      </c>
      <c r="C1224" s="32">
        <v>40871</v>
      </c>
      <c r="D1224" s="33" t="s">
        <v>3394</v>
      </c>
      <c r="E1224" s="34">
        <v>2685.15</v>
      </c>
    </row>
    <row r="1225" spans="1:5">
      <c r="A1225" s="32">
        <v>40879</v>
      </c>
      <c r="B1225" s="37" t="s">
        <v>3396</v>
      </c>
      <c r="C1225" s="32">
        <v>40816</v>
      </c>
      <c r="D1225" s="33" t="s">
        <v>3395</v>
      </c>
      <c r="E1225" s="34">
        <v>3510</v>
      </c>
    </row>
    <row r="1226" spans="1:5">
      <c r="A1226" s="32">
        <v>40879</v>
      </c>
      <c r="B1226" s="37" t="s">
        <v>3194</v>
      </c>
      <c r="C1226" s="32">
        <v>40872</v>
      </c>
      <c r="D1226" s="33" t="s">
        <v>3397</v>
      </c>
      <c r="E1226" s="34">
        <v>1149.8800000000001</v>
      </c>
    </row>
    <row r="1227" spans="1:5">
      <c r="A1227" s="32">
        <v>40879</v>
      </c>
      <c r="B1227" s="37" t="s">
        <v>3398</v>
      </c>
      <c r="C1227" s="32">
        <v>40872</v>
      </c>
      <c r="D1227" s="33" t="s">
        <v>3397</v>
      </c>
      <c r="E1227" s="34">
        <v>384.35</v>
      </c>
    </row>
    <row r="1228" spans="1:5">
      <c r="A1228" s="32">
        <v>40879</v>
      </c>
      <c r="B1228" s="37" t="s">
        <v>3195</v>
      </c>
      <c r="C1228" s="32">
        <v>40872</v>
      </c>
      <c r="D1228" s="33" t="s">
        <v>3397</v>
      </c>
      <c r="E1228" s="34">
        <v>42.02</v>
      </c>
    </row>
    <row r="1229" spans="1:5">
      <c r="A1229" s="32">
        <v>40879</v>
      </c>
      <c r="B1229" s="37" t="s">
        <v>3055</v>
      </c>
      <c r="C1229" s="32">
        <v>40872</v>
      </c>
      <c r="D1229" s="33" t="s">
        <v>3397</v>
      </c>
      <c r="E1229" s="34">
        <v>13.99</v>
      </c>
    </row>
    <row r="1230" spans="1:5">
      <c r="A1230" s="32">
        <v>40879</v>
      </c>
      <c r="B1230" s="37" t="s">
        <v>3056</v>
      </c>
      <c r="C1230" s="32">
        <v>40873</v>
      </c>
      <c r="D1230" s="33" t="s">
        <v>3057</v>
      </c>
      <c r="E1230" s="34">
        <v>4999.38</v>
      </c>
    </row>
    <row r="1231" spans="1:5">
      <c r="A1231" s="32">
        <v>40879</v>
      </c>
      <c r="B1231" s="37" t="s">
        <v>3270</v>
      </c>
      <c r="C1231" s="32">
        <v>40872</v>
      </c>
      <c r="D1231" s="33" t="s">
        <v>3202</v>
      </c>
      <c r="E1231" s="34">
        <v>145</v>
      </c>
    </row>
    <row r="1232" spans="1:5">
      <c r="A1232" s="32">
        <v>40879</v>
      </c>
      <c r="B1232" s="37" t="s">
        <v>3303</v>
      </c>
      <c r="C1232" s="32">
        <v>40870</v>
      </c>
      <c r="D1232" s="33" t="s">
        <v>3304</v>
      </c>
      <c r="E1232" s="34">
        <v>2074</v>
      </c>
    </row>
    <row r="1233" spans="1:5">
      <c r="A1233" s="32">
        <v>40879</v>
      </c>
      <c r="B1233" s="37" t="s">
        <v>3306</v>
      </c>
      <c r="C1233" s="32">
        <v>40866</v>
      </c>
      <c r="D1233" s="33" t="s">
        <v>3305</v>
      </c>
      <c r="E1233" s="34">
        <v>1830</v>
      </c>
    </row>
    <row r="1234" spans="1:5">
      <c r="A1234" s="32">
        <v>40879</v>
      </c>
      <c r="B1234" s="37" t="s">
        <v>3307</v>
      </c>
      <c r="C1234" s="32">
        <v>40872</v>
      </c>
      <c r="D1234" s="33" t="s">
        <v>3308</v>
      </c>
      <c r="E1234" s="34">
        <v>374</v>
      </c>
    </row>
    <row r="1235" spans="1:5">
      <c r="A1235" s="32">
        <v>40879</v>
      </c>
      <c r="B1235" s="37" t="s">
        <v>3310</v>
      </c>
      <c r="C1235" s="32">
        <v>40872</v>
      </c>
      <c r="D1235" s="33" t="s">
        <v>3309</v>
      </c>
      <c r="E1235" s="34">
        <v>900</v>
      </c>
    </row>
    <row r="1236" spans="1:5">
      <c r="A1236" s="32">
        <v>40879</v>
      </c>
      <c r="B1236" s="37" t="s">
        <v>3311</v>
      </c>
      <c r="C1236" s="32">
        <v>40871</v>
      </c>
      <c r="D1236" s="33" t="s">
        <v>3312</v>
      </c>
      <c r="E1236" s="34">
        <v>1525</v>
      </c>
    </row>
    <row r="1237" spans="1:5">
      <c r="A1237" s="32">
        <v>40879</v>
      </c>
      <c r="B1237" s="37" t="s">
        <v>3347</v>
      </c>
      <c r="C1237" s="32">
        <v>40870</v>
      </c>
      <c r="D1237" s="33" t="s">
        <v>3346</v>
      </c>
      <c r="E1237" s="34">
        <v>5612</v>
      </c>
    </row>
    <row r="1238" spans="1:5">
      <c r="A1238" s="32">
        <v>40879</v>
      </c>
      <c r="B1238" s="37" t="s">
        <v>3348</v>
      </c>
      <c r="C1238" s="32">
        <v>40870</v>
      </c>
      <c r="D1238" s="33" t="s">
        <v>3349</v>
      </c>
      <c r="E1238" s="34">
        <v>10153.75</v>
      </c>
    </row>
    <row r="1239" spans="1:5">
      <c r="A1239" s="32">
        <v>40879</v>
      </c>
      <c r="B1239" s="37" t="s">
        <v>3351</v>
      </c>
      <c r="C1239" s="32">
        <v>40786</v>
      </c>
      <c r="D1239" s="33" t="s">
        <v>3350</v>
      </c>
      <c r="E1239" s="34">
        <v>1109.8399999999999</v>
      </c>
    </row>
    <row r="1240" spans="1:5">
      <c r="A1240" s="32">
        <v>40886</v>
      </c>
      <c r="B1240" s="37" t="s">
        <v>3127</v>
      </c>
      <c r="C1240" s="32">
        <v>40854</v>
      </c>
      <c r="D1240" s="33" t="s">
        <v>3141</v>
      </c>
      <c r="E1240" s="34">
        <v>861.28</v>
      </c>
    </row>
    <row r="1241" spans="1:5">
      <c r="A1241" s="32">
        <v>40886</v>
      </c>
      <c r="B1241" s="37" t="s">
        <v>1142</v>
      </c>
      <c r="C1241" s="32">
        <v>40873</v>
      </c>
      <c r="D1241" s="33" t="s">
        <v>1209</v>
      </c>
      <c r="E1241" s="34">
        <v>79896.3</v>
      </c>
    </row>
    <row r="1242" spans="1:5">
      <c r="A1242" s="32">
        <v>40886</v>
      </c>
      <c r="B1242" s="37" t="s">
        <v>1211</v>
      </c>
      <c r="C1242" s="32">
        <v>40864</v>
      </c>
      <c r="D1242" s="33" t="s">
        <v>1210</v>
      </c>
      <c r="E1242" s="34">
        <v>2486.81</v>
      </c>
    </row>
    <row r="1243" spans="1:5">
      <c r="A1243" s="32">
        <v>40886</v>
      </c>
      <c r="B1243" s="37" t="s">
        <v>1212</v>
      </c>
      <c r="C1243" s="32">
        <v>40876</v>
      </c>
      <c r="D1243" s="33" t="s">
        <v>1114</v>
      </c>
      <c r="E1243" s="34">
        <v>4804.6000000000004</v>
      </c>
    </row>
    <row r="1244" spans="1:5">
      <c r="A1244" s="32">
        <v>40886</v>
      </c>
      <c r="B1244" s="37" t="s">
        <v>1116</v>
      </c>
      <c r="C1244" s="32">
        <v>40876</v>
      </c>
      <c r="D1244" s="33" t="s">
        <v>1115</v>
      </c>
      <c r="E1244" s="34">
        <v>671</v>
      </c>
    </row>
    <row r="1245" spans="1:5">
      <c r="A1245" s="32">
        <v>40886</v>
      </c>
      <c r="B1245" s="37" t="s">
        <v>1117</v>
      </c>
      <c r="C1245" s="32">
        <v>40843</v>
      </c>
      <c r="D1245" s="33" t="s">
        <v>1118</v>
      </c>
      <c r="E1245" s="34">
        <v>4880</v>
      </c>
    </row>
    <row r="1246" spans="1:5">
      <c r="A1246" s="32">
        <v>40886</v>
      </c>
      <c r="B1246" s="37" t="s">
        <v>1119</v>
      </c>
      <c r="C1246" s="32">
        <v>40877</v>
      </c>
      <c r="D1246" s="33" t="s">
        <v>1120</v>
      </c>
      <c r="E1246" s="40">
        <v>113.6</v>
      </c>
    </row>
    <row r="1247" spans="1:5">
      <c r="A1247" s="32">
        <v>40887</v>
      </c>
      <c r="B1247" s="37" t="s">
        <v>1111</v>
      </c>
      <c r="C1247" s="32">
        <v>40872</v>
      </c>
      <c r="D1247" s="33" t="s">
        <v>1112</v>
      </c>
      <c r="E1247" s="34">
        <v>7320</v>
      </c>
    </row>
    <row r="1248" spans="1:5">
      <c r="A1248" s="32">
        <v>40887</v>
      </c>
      <c r="B1248" s="37" t="s">
        <v>1345</v>
      </c>
      <c r="C1248" s="32">
        <v>40872</v>
      </c>
      <c r="D1248" s="33" t="s">
        <v>1113</v>
      </c>
      <c r="E1248" s="34">
        <v>7641.92</v>
      </c>
    </row>
    <row r="1249" spans="1:5">
      <c r="A1249" s="32">
        <v>40887</v>
      </c>
      <c r="B1249" s="37" t="s">
        <v>1346</v>
      </c>
      <c r="C1249" s="32">
        <v>40871</v>
      </c>
      <c r="D1249" s="33" t="s">
        <v>1347</v>
      </c>
      <c r="E1249" s="34">
        <v>2565.12</v>
      </c>
    </row>
    <row r="1250" spans="1:5">
      <c r="A1250" s="32">
        <v>40887</v>
      </c>
      <c r="B1250" s="37" t="s">
        <v>1349</v>
      </c>
      <c r="C1250" s="32">
        <v>40871</v>
      </c>
      <c r="D1250" s="33" t="s">
        <v>1348</v>
      </c>
      <c r="E1250" s="34">
        <v>7348</v>
      </c>
    </row>
    <row r="1251" spans="1:5">
      <c r="A1251" s="32">
        <v>40891</v>
      </c>
      <c r="B1251" s="37" t="s">
        <v>3399</v>
      </c>
      <c r="C1251" s="32">
        <v>40873</v>
      </c>
      <c r="D1251" s="33" t="s">
        <v>3400</v>
      </c>
      <c r="E1251" s="34">
        <v>238713.55</v>
      </c>
    </row>
    <row r="1252" spans="1:5">
      <c r="A1252" s="32">
        <v>40891</v>
      </c>
      <c r="B1252" s="37" t="s">
        <v>3402</v>
      </c>
      <c r="C1252" s="32">
        <v>40885</v>
      </c>
      <c r="D1252" s="33" t="s">
        <v>3401</v>
      </c>
      <c r="E1252" s="34">
        <v>1622.81</v>
      </c>
    </row>
    <row r="1253" spans="1:5">
      <c r="A1253" s="32">
        <v>40891</v>
      </c>
      <c r="B1253" s="37"/>
      <c r="C1253" s="32"/>
      <c r="D1253" s="33" t="s">
        <v>3403</v>
      </c>
      <c r="E1253" s="34">
        <v>700.02</v>
      </c>
    </row>
    <row r="1254" spans="1:5">
      <c r="A1254" s="32">
        <v>40891</v>
      </c>
      <c r="B1254" s="37" t="s">
        <v>3405</v>
      </c>
      <c r="C1254" s="32">
        <v>40828</v>
      </c>
      <c r="D1254" s="33" t="s">
        <v>3404</v>
      </c>
      <c r="E1254" s="34">
        <v>280</v>
      </c>
    </row>
    <row r="1255" spans="1:5">
      <c r="A1255" s="32">
        <v>40894</v>
      </c>
      <c r="B1255" s="37" t="s">
        <v>1002</v>
      </c>
      <c r="C1255" s="32">
        <v>40891</v>
      </c>
      <c r="D1255" s="33" t="s">
        <v>1003</v>
      </c>
      <c r="E1255" s="34">
        <v>639.52</v>
      </c>
    </row>
    <row r="1256" spans="1:5">
      <c r="A1256" s="32">
        <v>40894</v>
      </c>
      <c r="B1256" s="37" t="s">
        <v>1005</v>
      </c>
      <c r="C1256" s="32">
        <v>40871</v>
      </c>
      <c r="D1256" s="33" t="s">
        <v>1004</v>
      </c>
      <c r="E1256" s="34">
        <v>7348</v>
      </c>
    </row>
    <row r="1257" spans="1:5">
      <c r="A1257" s="32">
        <v>40894</v>
      </c>
      <c r="B1257" s="37" t="s">
        <v>1006</v>
      </c>
      <c r="C1257" s="32">
        <v>40871</v>
      </c>
      <c r="D1257" s="33" t="s">
        <v>1004</v>
      </c>
      <c r="E1257" s="34">
        <v>5138.46</v>
      </c>
    </row>
    <row r="1258" spans="1:5">
      <c r="A1258" s="32">
        <v>40894</v>
      </c>
      <c r="B1258" s="37" t="s">
        <v>1008</v>
      </c>
      <c r="C1258" s="32">
        <v>40892</v>
      </c>
      <c r="D1258" s="33" t="s">
        <v>1007</v>
      </c>
      <c r="E1258" s="34">
        <v>60</v>
      </c>
    </row>
    <row r="1259" spans="1:5">
      <c r="A1259" s="32">
        <v>40894</v>
      </c>
      <c r="B1259" s="37" t="s">
        <v>1009</v>
      </c>
      <c r="C1259" s="32">
        <v>40892</v>
      </c>
      <c r="D1259" s="33" t="s">
        <v>1007</v>
      </c>
      <c r="E1259" s="34">
        <v>70</v>
      </c>
    </row>
    <row r="1260" spans="1:5">
      <c r="A1260" s="32">
        <v>40894</v>
      </c>
      <c r="B1260" s="37" t="s">
        <v>1011</v>
      </c>
      <c r="C1260" s="32">
        <v>40891</v>
      </c>
      <c r="D1260" s="33" t="s">
        <v>1010</v>
      </c>
      <c r="E1260" s="34">
        <v>4392</v>
      </c>
    </row>
    <row r="1261" spans="1:5">
      <c r="A1261" s="32">
        <v>40894</v>
      </c>
      <c r="B1261" s="37" t="s">
        <v>1012</v>
      </c>
      <c r="C1261" s="32">
        <v>40891</v>
      </c>
      <c r="D1261" s="33" t="s">
        <v>1013</v>
      </c>
      <c r="E1261" s="34">
        <v>4392</v>
      </c>
    </row>
    <row r="1262" spans="1:5">
      <c r="A1262" s="32">
        <v>40894</v>
      </c>
      <c r="B1262" s="37" t="s">
        <v>1015</v>
      </c>
      <c r="C1262" s="32">
        <v>40892</v>
      </c>
      <c r="D1262" s="33" t="s">
        <v>1014</v>
      </c>
      <c r="E1262" s="34">
        <v>2196</v>
      </c>
    </row>
    <row r="1263" spans="1:5">
      <c r="A1263" s="32">
        <v>40894</v>
      </c>
      <c r="B1263" s="37" t="s">
        <v>1016</v>
      </c>
      <c r="C1263" s="32">
        <v>40892</v>
      </c>
      <c r="D1263" s="33" t="s">
        <v>1014</v>
      </c>
      <c r="E1263" s="34">
        <v>5856</v>
      </c>
    </row>
    <row r="1264" spans="1:5">
      <c r="A1264" s="32">
        <v>40897</v>
      </c>
      <c r="B1264" s="37" t="s">
        <v>3366</v>
      </c>
      <c r="C1264" s="32">
        <v>40894</v>
      </c>
      <c r="D1264" s="33" t="s">
        <v>3367</v>
      </c>
      <c r="E1264" s="34">
        <v>12688</v>
      </c>
    </row>
    <row r="1265" spans="1:5">
      <c r="A1265" s="32">
        <v>40897</v>
      </c>
      <c r="B1265" s="37" t="s">
        <v>3369</v>
      </c>
      <c r="C1265" s="32">
        <v>40885</v>
      </c>
      <c r="D1265" s="33" t="s">
        <v>3368</v>
      </c>
      <c r="E1265" s="34">
        <v>204.39</v>
      </c>
    </row>
    <row r="1266" spans="1:5">
      <c r="A1266" s="32">
        <v>40897</v>
      </c>
      <c r="B1266" s="37" t="s">
        <v>3370</v>
      </c>
      <c r="C1266" s="32">
        <v>40885</v>
      </c>
      <c r="D1266" s="33" t="s">
        <v>3368</v>
      </c>
      <c r="E1266" s="34">
        <v>14</v>
      </c>
    </row>
    <row r="1267" spans="1:5">
      <c r="A1267" s="32">
        <v>40897</v>
      </c>
      <c r="B1267" s="37" t="s">
        <v>3372</v>
      </c>
      <c r="C1267" s="32">
        <v>40887</v>
      </c>
      <c r="D1267" s="33" t="s">
        <v>3371</v>
      </c>
      <c r="E1267" s="34">
        <v>145</v>
      </c>
    </row>
    <row r="1268" spans="1:5">
      <c r="A1268" s="32">
        <v>40897</v>
      </c>
      <c r="B1268" s="37" t="s">
        <v>3373</v>
      </c>
      <c r="C1268" s="32">
        <v>40858</v>
      </c>
      <c r="D1268" s="33" t="s">
        <v>3340</v>
      </c>
      <c r="E1268" s="34">
        <v>2500</v>
      </c>
    </row>
    <row r="1269" spans="1:5">
      <c r="A1269" s="32">
        <v>40897</v>
      </c>
      <c r="B1269" s="37" t="s">
        <v>3342</v>
      </c>
      <c r="C1269" s="32">
        <v>40892</v>
      </c>
      <c r="D1269" s="33" t="s">
        <v>3341</v>
      </c>
      <c r="E1269" s="34">
        <v>1012.66</v>
      </c>
    </row>
    <row r="1270" spans="1:5">
      <c r="A1270" s="32">
        <v>40897</v>
      </c>
      <c r="B1270" s="37" t="s">
        <v>3343</v>
      </c>
      <c r="C1270" s="32">
        <v>40876</v>
      </c>
      <c r="D1270" s="33" t="s">
        <v>3344</v>
      </c>
      <c r="E1270" s="34">
        <v>555.03</v>
      </c>
    </row>
    <row r="1271" spans="1:5">
      <c r="A1271" s="32">
        <v>40897</v>
      </c>
      <c r="B1271" s="37" t="s">
        <v>3345</v>
      </c>
      <c r="C1271" s="32">
        <v>40876</v>
      </c>
      <c r="D1271" s="33" t="s">
        <v>3344</v>
      </c>
      <c r="E1271" s="34">
        <v>1357.5</v>
      </c>
    </row>
    <row r="1272" spans="1:5">
      <c r="A1272" s="32">
        <v>40897</v>
      </c>
      <c r="B1272" s="37" t="s">
        <v>3196</v>
      </c>
      <c r="C1272" s="32">
        <v>40876</v>
      </c>
      <c r="D1272" s="33" t="s">
        <v>3344</v>
      </c>
      <c r="E1272" s="34">
        <v>1072.21</v>
      </c>
    </row>
    <row r="1273" spans="1:5">
      <c r="A1273" s="32">
        <v>40897</v>
      </c>
      <c r="B1273" s="37" t="s">
        <v>3198</v>
      </c>
      <c r="C1273" s="32">
        <v>40876</v>
      </c>
      <c r="D1273" s="33" t="s">
        <v>3197</v>
      </c>
      <c r="E1273" s="34">
        <v>38</v>
      </c>
    </row>
    <row r="1274" spans="1:5">
      <c r="A1274" s="32">
        <v>40897</v>
      </c>
      <c r="B1274" s="37" t="s">
        <v>3199</v>
      </c>
      <c r="C1274" s="32">
        <v>40892</v>
      </c>
      <c r="D1274" s="33" t="s">
        <v>3197</v>
      </c>
      <c r="E1274" s="34">
        <v>28.5</v>
      </c>
    </row>
    <row r="1275" spans="1:5">
      <c r="A1275" s="32">
        <v>40897</v>
      </c>
      <c r="B1275" s="37" t="s">
        <v>3200</v>
      </c>
      <c r="C1275" s="32">
        <v>40892</v>
      </c>
      <c r="D1275" s="33" t="s">
        <v>3197</v>
      </c>
      <c r="E1275" s="34">
        <v>44.8</v>
      </c>
    </row>
    <row r="1276" spans="1:5">
      <c r="A1276" s="32">
        <v>40897</v>
      </c>
      <c r="B1276" s="37" t="s">
        <v>3138</v>
      </c>
      <c r="C1276" s="32">
        <v>40893</v>
      </c>
      <c r="D1276" s="33" t="s">
        <v>3201</v>
      </c>
      <c r="E1276" s="34">
        <v>1220</v>
      </c>
    </row>
    <row r="1277" spans="1:5">
      <c r="A1277" s="32">
        <v>40897</v>
      </c>
      <c r="B1277" s="37" t="s">
        <v>3139</v>
      </c>
      <c r="C1277" s="32">
        <v>40877</v>
      </c>
      <c r="D1277" s="33" t="s">
        <v>3140</v>
      </c>
      <c r="E1277" s="34">
        <v>2681</v>
      </c>
    </row>
    <row r="1278" spans="1:5">
      <c r="A1278" s="32">
        <v>40898</v>
      </c>
      <c r="B1278" s="37" t="s">
        <v>3215</v>
      </c>
      <c r="C1278" s="32">
        <v>40897</v>
      </c>
      <c r="D1278" s="33" t="s">
        <v>3216</v>
      </c>
      <c r="E1278" s="34">
        <v>1169.98</v>
      </c>
    </row>
    <row r="1279" spans="1:5">
      <c r="A1279" s="32">
        <v>40898</v>
      </c>
      <c r="B1279" s="37" t="s">
        <v>3217</v>
      </c>
      <c r="C1279" s="32">
        <v>40852</v>
      </c>
      <c r="D1279" s="33" t="s">
        <v>3413</v>
      </c>
      <c r="E1279" s="34">
        <v>480.96</v>
      </c>
    </row>
    <row r="1280" spans="1:5">
      <c r="A1280" s="32">
        <v>40898</v>
      </c>
      <c r="B1280" s="37" t="s">
        <v>3414</v>
      </c>
      <c r="C1280" s="32">
        <v>40896</v>
      </c>
      <c r="D1280" s="33" t="s">
        <v>3415</v>
      </c>
      <c r="E1280" s="34">
        <f>1387.3-346.83</f>
        <v>1040.47</v>
      </c>
    </row>
    <row r="1281" spans="1:5">
      <c r="A1281" s="32">
        <v>40898</v>
      </c>
      <c r="B1281" s="37" t="s">
        <v>3417</v>
      </c>
      <c r="C1281" s="32">
        <v>40877</v>
      </c>
      <c r="D1281" s="33" t="s">
        <v>3416</v>
      </c>
      <c r="E1281" s="34">
        <v>90.78</v>
      </c>
    </row>
    <row r="1282" spans="1:5">
      <c r="A1282" s="32">
        <v>40898</v>
      </c>
      <c r="B1282" s="37" t="s">
        <v>3418</v>
      </c>
      <c r="C1282" s="32">
        <v>40877</v>
      </c>
      <c r="D1282" s="33" t="s">
        <v>3416</v>
      </c>
      <c r="E1282" s="34">
        <v>304.41000000000003</v>
      </c>
    </row>
    <row r="1283" spans="1:5">
      <c r="A1283" s="32">
        <v>40898</v>
      </c>
      <c r="B1283" s="37" t="s">
        <v>3272</v>
      </c>
      <c r="C1283" s="32">
        <v>40436</v>
      </c>
      <c r="D1283" s="33" t="s">
        <v>3273</v>
      </c>
      <c r="E1283" s="34">
        <v>270</v>
      </c>
    </row>
    <row r="1284" spans="1:5">
      <c r="A1284" s="32">
        <v>40898</v>
      </c>
      <c r="B1284" s="37" t="s">
        <v>3274</v>
      </c>
      <c r="C1284" s="32">
        <v>40894</v>
      </c>
      <c r="D1284" s="33" t="s">
        <v>3275</v>
      </c>
      <c r="E1284" s="34">
        <v>836.07</v>
      </c>
    </row>
    <row r="1285" spans="1:5">
      <c r="A1285" s="32">
        <v>40898</v>
      </c>
      <c r="B1285" s="37" t="s">
        <v>3276</v>
      </c>
      <c r="C1285" s="32">
        <v>40894</v>
      </c>
      <c r="D1285" s="33" t="s">
        <v>3277</v>
      </c>
      <c r="E1285" s="34">
        <v>6293.86</v>
      </c>
    </row>
    <row r="1286" spans="1:5">
      <c r="A1286" s="32">
        <v>40899</v>
      </c>
      <c r="B1286" s="37" t="s">
        <v>3278</v>
      </c>
      <c r="C1286" s="32">
        <v>40887</v>
      </c>
      <c r="D1286" s="33" t="s">
        <v>3279</v>
      </c>
      <c r="E1286" s="34">
        <v>164021.14000000001</v>
      </c>
    </row>
    <row r="1287" spans="1:5">
      <c r="A1287" s="32">
        <v>40899</v>
      </c>
      <c r="B1287" s="37" t="s">
        <v>3280</v>
      </c>
      <c r="C1287" s="32">
        <v>40864</v>
      </c>
      <c r="D1287" s="33" t="s">
        <v>3281</v>
      </c>
      <c r="E1287" s="34">
        <v>11222.4</v>
      </c>
    </row>
    <row r="1288" spans="1:5">
      <c r="A1288" s="32">
        <v>40899</v>
      </c>
      <c r="B1288" s="37" t="s">
        <v>3282</v>
      </c>
      <c r="C1288" s="32">
        <v>40863</v>
      </c>
      <c r="D1288" s="33" t="s">
        <v>3283</v>
      </c>
      <c r="E1288" s="34">
        <v>2704.89</v>
      </c>
    </row>
    <row r="1289" spans="1:5">
      <c r="A1289" s="32">
        <v>40899</v>
      </c>
      <c r="B1289" s="37" t="s">
        <v>3284</v>
      </c>
      <c r="C1289" s="32">
        <v>40858</v>
      </c>
      <c r="D1289" s="33" t="s">
        <v>3285</v>
      </c>
      <c r="E1289" s="34">
        <v>2779.71</v>
      </c>
    </row>
    <row r="1290" spans="1:5">
      <c r="A1290" s="32">
        <v>40899</v>
      </c>
      <c r="B1290" s="37" t="s">
        <v>3286</v>
      </c>
      <c r="C1290" s="32">
        <v>40862</v>
      </c>
      <c r="D1290" s="33" t="s">
        <v>3287</v>
      </c>
      <c r="E1290" s="34">
        <v>3211.04</v>
      </c>
    </row>
    <row r="1291" spans="1:5">
      <c r="A1291" s="32">
        <v>40899</v>
      </c>
      <c r="B1291" s="37" t="s">
        <v>3288</v>
      </c>
      <c r="C1291" s="32">
        <v>40862</v>
      </c>
      <c r="D1291" s="33" t="s">
        <v>3289</v>
      </c>
      <c r="E1291" s="34">
        <v>13874</v>
      </c>
    </row>
    <row r="1292" spans="1:5">
      <c r="A1292" s="32">
        <v>40899</v>
      </c>
      <c r="B1292" s="37" t="s">
        <v>3290</v>
      </c>
      <c r="C1292" s="32">
        <v>40864</v>
      </c>
      <c r="D1292" s="33" t="s">
        <v>3291</v>
      </c>
      <c r="E1292" s="34">
        <v>463.99</v>
      </c>
    </row>
    <row r="1293" spans="1:5">
      <c r="A1293" s="32">
        <v>40899</v>
      </c>
      <c r="B1293" s="37" t="s">
        <v>3292</v>
      </c>
      <c r="C1293" s="32">
        <v>40899</v>
      </c>
      <c r="D1293" s="33" t="s">
        <v>3293</v>
      </c>
      <c r="E1293" s="34">
        <v>5357.39</v>
      </c>
    </row>
    <row r="1294" spans="1:5">
      <c r="A1294" s="32">
        <v>40899</v>
      </c>
      <c r="B1294" s="37" t="s">
        <v>3294</v>
      </c>
      <c r="C1294" s="32">
        <v>40899</v>
      </c>
      <c r="D1294" s="33" t="s">
        <v>3293</v>
      </c>
      <c r="E1294" s="34">
        <v>5701.26</v>
      </c>
    </row>
    <row r="1295" spans="1:5">
      <c r="A1295" s="32">
        <v>40899</v>
      </c>
      <c r="B1295" s="37" t="s">
        <v>3295</v>
      </c>
      <c r="C1295" s="32">
        <v>40894</v>
      </c>
      <c r="D1295" s="33" t="s">
        <v>3296</v>
      </c>
      <c r="E1295" s="34">
        <f>1621.37-685.96</f>
        <v>935.40999999999985</v>
      </c>
    </row>
    <row r="1296" spans="1:5">
      <c r="A1296" s="32">
        <v>40899</v>
      </c>
      <c r="B1296" s="37" t="s">
        <v>3292</v>
      </c>
      <c r="C1296" s="32">
        <v>40898</v>
      </c>
      <c r="D1296" s="33" t="s">
        <v>3297</v>
      </c>
      <c r="E1296" s="34">
        <v>36600</v>
      </c>
    </row>
    <row r="1297" spans="1:5">
      <c r="A1297" s="32"/>
      <c r="B1297" s="37"/>
      <c r="C1297" s="32"/>
      <c r="D1297" s="33"/>
      <c r="E1297" s="34"/>
    </row>
    <row r="1298" spans="1:5">
      <c r="A1298" s="32"/>
      <c r="B1298" s="37"/>
      <c r="C1298" s="32"/>
      <c r="D1298" s="33"/>
      <c r="E1298" s="34"/>
    </row>
    <row r="1299" spans="1:5">
      <c r="A1299" s="32"/>
      <c r="B1299" s="37"/>
      <c r="C1299" s="32"/>
      <c r="D1299" s="33"/>
      <c r="E1299" s="34"/>
    </row>
    <row r="1300" spans="1:5">
      <c r="A1300" s="32"/>
      <c r="B1300" s="37"/>
      <c r="C1300" s="32"/>
      <c r="D1300" s="33"/>
      <c r="E1300" s="34"/>
    </row>
    <row r="1301" spans="1:5">
      <c r="A1301" s="32"/>
      <c r="B1301" s="37"/>
      <c r="C1301" s="32"/>
      <c r="D1301" s="33"/>
      <c r="E1301" s="34"/>
    </row>
    <row r="1302" spans="1:5">
      <c r="A1302" s="32"/>
      <c r="B1302" s="37"/>
      <c r="C1302" s="32"/>
      <c r="D1302" s="33"/>
      <c r="E1302" s="34"/>
    </row>
    <row r="1303" spans="1:5">
      <c r="A1303" s="32"/>
      <c r="B1303" s="37"/>
      <c r="C1303" s="32"/>
      <c r="D1303" s="33"/>
      <c r="E1303" s="34"/>
    </row>
    <row r="1304" spans="1:5">
      <c r="A1304" s="32"/>
      <c r="B1304" s="37"/>
      <c r="C1304" s="32"/>
      <c r="D1304" s="33"/>
      <c r="E1304" s="34"/>
    </row>
    <row r="1305" spans="1:5">
      <c r="A1305" s="32"/>
      <c r="B1305" s="37"/>
      <c r="C1305" s="32"/>
      <c r="D1305" s="33"/>
      <c r="E1305" s="34"/>
    </row>
    <row r="1306" spans="1:5">
      <c r="A1306" s="32"/>
      <c r="B1306" s="37"/>
      <c r="C1306" s="32"/>
      <c r="D1306" s="33"/>
      <c r="E1306" s="34"/>
    </row>
    <row r="1307" spans="1:5">
      <c r="A1307" s="32"/>
      <c r="B1307" s="37"/>
      <c r="C1307" s="32"/>
      <c r="D1307" s="33"/>
      <c r="E1307" s="34"/>
    </row>
    <row r="1308" spans="1:5">
      <c r="A1308" s="32"/>
      <c r="B1308" s="37"/>
      <c r="C1308" s="32"/>
      <c r="D1308" s="33"/>
      <c r="E1308" s="34"/>
    </row>
    <row r="1309" spans="1:5">
      <c r="A1309" s="32"/>
      <c r="B1309" s="37"/>
      <c r="C1309" s="32"/>
      <c r="D1309" s="33"/>
      <c r="E1309" s="34"/>
    </row>
    <row r="1310" spans="1:5">
      <c r="A1310" s="32"/>
      <c r="B1310" s="37"/>
      <c r="C1310" s="32"/>
      <c r="D1310" s="33"/>
      <c r="E1310" s="34"/>
    </row>
    <row r="1311" spans="1:5">
      <c r="A1311" s="32"/>
      <c r="B1311" s="37"/>
      <c r="C1311" s="32"/>
      <c r="D1311" s="33"/>
      <c r="E1311" s="34"/>
    </row>
    <row r="1312" spans="1:5">
      <c r="A1312" s="32"/>
      <c r="B1312" s="37"/>
      <c r="C1312" s="32"/>
      <c r="D1312" s="33"/>
      <c r="E1312" s="34"/>
    </row>
    <row r="1313" spans="1:5">
      <c r="A1313" s="32"/>
      <c r="B1313" s="37"/>
      <c r="C1313" s="32"/>
      <c r="D1313" s="33"/>
      <c r="E1313" s="34"/>
    </row>
    <row r="1314" spans="1:5">
      <c r="A1314" s="32"/>
      <c r="B1314" s="37"/>
      <c r="C1314" s="32"/>
      <c r="D1314" s="33"/>
      <c r="E1314" s="34"/>
    </row>
    <row r="1315" spans="1:5">
      <c r="A1315" s="32"/>
      <c r="B1315" s="37"/>
      <c r="C1315" s="32"/>
      <c r="D1315" s="33"/>
      <c r="E1315" s="34"/>
    </row>
    <row r="1316" spans="1:5">
      <c r="A1316" s="32"/>
      <c r="B1316" s="37"/>
      <c r="C1316" s="32"/>
      <c r="D1316" s="33"/>
      <c r="E1316" s="34"/>
    </row>
    <row r="1317" spans="1:5">
      <c r="A1317" s="32"/>
      <c r="B1317" s="37"/>
      <c r="C1317" s="32"/>
      <c r="D1317" s="33"/>
      <c r="E1317" s="34"/>
    </row>
    <row r="1318" spans="1:5">
      <c r="A1318" s="32"/>
      <c r="B1318" s="37"/>
      <c r="C1318" s="32"/>
      <c r="D1318" s="33"/>
      <c r="E1318" s="34"/>
    </row>
    <row r="1319" spans="1:5">
      <c r="A1319" s="32"/>
      <c r="B1319" s="37"/>
      <c r="C1319" s="32"/>
      <c r="D1319" s="33"/>
      <c r="E1319" s="34"/>
    </row>
    <row r="1320" spans="1:5">
      <c r="A1320" s="32"/>
      <c r="B1320" s="37"/>
      <c r="C1320" s="32"/>
      <c r="D1320" s="33"/>
      <c r="E1320" s="34"/>
    </row>
    <row r="1321" spans="1:5">
      <c r="A1321" s="32"/>
      <c r="B1321" s="37"/>
      <c r="C1321" s="32"/>
      <c r="D1321" s="33"/>
      <c r="E1321" s="34"/>
    </row>
    <row r="1322" spans="1:5">
      <c r="A1322" s="32"/>
      <c r="B1322" s="37"/>
      <c r="C1322" s="32"/>
      <c r="D1322" s="33"/>
      <c r="E1322" s="34"/>
    </row>
    <row r="1323" spans="1:5">
      <c r="A1323" s="32"/>
      <c r="B1323" s="37"/>
      <c r="C1323" s="32"/>
      <c r="D1323" s="33"/>
      <c r="E1323" s="34"/>
    </row>
    <row r="1324" spans="1:5">
      <c r="A1324" s="32"/>
      <c r="B1324" s="37"/>
      <c r="C1324" s="32"/>
      <c r="D1324" s="33"/>
      <c r="E1324" s="34"/>
    </row>
    <row r="1325" spans="1:5">
      <c r="A1325" s="32"/>
      <c r="B1325" s="37"/>
      <c r="C1325" s="32"/>
      <c r="D1325" s="33"/>
      <c r="E1325" s="34"/>
    </row>
    <row r="1326" spans="1:5">
      <c r="A1326" s="32"/>
      <c r="B1326" s="37"/>
      <c r="C1326" s="32"/>
      <c r="D1326" s="33"/>
      <c r="E1326" s="34"/>
    </row>
    <row r="1327" spans="1:5">
      <c r="A1327" s="32"/>
      <c r="B1327" s="37"/>
      <c r="C1327" s="32"/>
      <c r="D1327" s="33"/>
      <c r="E1327" s="34"/>
    </row>
    <row r="1328" spans="1:5">
      <c r="A1328" s="32"/>
      <c r="B1328" s="37"/>
      <c r="C1328" s="32"/>
      <c r="D1328" s="33"/>
      <c r="E1328" s="34"/>
    </row>
    <row r="1329" spans="1:5">
      <c r="A1329" s="32"/>
      <c r="B1329" s="37"/>
      <c r="C1329" s="32"/>
      <c r="D1329" s="33"/>
      <c r="E1329" s="34"/>
    </row>
    <row r="1330" spans="1:5">
      <c r="A1330" s="32"/>
      <c r="B1330" s="37"/>
      <c r="C1330" s="32"/>
      <c r="D1330" s="33"/>
      <c r="E1330" s="34"/>
    </row>
    <row r="1331" spans="1:5">
      <c r="A1331" s="32"/>
      <c r="B1331" s="37"/>
      <c r="C1331" s="32"/>
      <c r="D1331" s="33"/>
      <c r="E1331" s="34"/>
    </row>
    <row r="1332" spans="1:5">
      <c r="A1332" s="32"/>
      <c r="B1332" s="37"/>
      <c r="C1332" s="32"/>
      <c r="D1332" s="33"/>
      <c r="E1332" s="34"/>
    </row>
    <row r="1333" spans="1:5">
      <c r="A1333" s="32"/>
      <c r="B1333" s="37"/>
      <c r="C1333" s="32"/>
      <c r="D1333" s="33"/>
      <c r="E1333" s="34"/>
    </row>
    <row r="1334" spans="1:5">
      <c r="A1334" s="32"/>
      <c r="B1334" s="37"/>
      <c r="C1334" s="32"/>
      <c r="D1334" s="33"/>
      <c r="E1334" s="34"/>
    </row>
    <row r="1335" spans="1:5">
      <c r="A1335" s="32"/>
      <c r="B1335" s="37"/>
      <c r="C1335" s="32"/>
      <c r="D1335" s="33"/>
      <c r="E1335" s="34"/>
    </row>
    <row r="1336" spans="1:5">
      <c r="A1336" s="32"/>
      <c r="B1336" s="37"/>
      <c r="C1336" s="32"/>
      <c r="D1336" s="33"/>
      <c r="E1336" s="34"/>
    </row>
  </sheetData>
  <autoFilter ref="A1:E1296"/>
  <phoneticPr fontId="1" type="noConversion"/>
  <pageMargins left="0.75" right="0.75" top="1" bottom="1" header="0.5" footer="0.5"/>
  <colBreaks count="1" manualBreakCount="1">
    <brk id="5" max="1048575" man="1" pt="1"/>
  </colBreaks>
  <ignoredErrors>
    <ignoredError sqref="B1066:B107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1"/>
  <sheetViews>
    <sheetView topLeftCell="A84" zoomScale="150" workbookViewId="0">
      <selection activeCell="D109" sqref="D109"/>
    </sheetView>
  </sheetViews>
  <sheetFormatPr baseColWidth="10" defaultRowHeight="13" x14ac:dyDescent="0"/>
  <cols>
    <col min="1" max="1" width="10.7109375" style="41"/>
    <col min="2" max="2" width="14.28515625" style="66" customWidth="1"/>
    <col min="3" max="3" width="10.7109375" style="41"/>
    <col min="4" max="4" width="36.42578125" style="41" customWidth="1"/>
    <col min="5" max="5" width="16.140625" style="64" bestFit="1" customWidth="1"/>
    <col min="6" max="6" width="25.140625" style="82" customWidth="1"/>
    <col min="7" max="7" width="6.85546875" style="82" customWidth="1"/>
    <col min="8" max="8" width="10.85546875" style="82" bestFit="1" customWidth="1"/>
    <col min="9" max="16384" width="10.7109375" style="41"/>
  </cols>
  <sheetData>
    <row r="1" spans="1:8" s="58" customFormat="1" ht="22">
      <c r="A1" s="55" t="s">
        <v>1885</v>
      </c>
      <c r="B1" s="56" t="s">
        <v>2191</v>
      </c>
      <c r="C1" s="55" t="s">
        <v>2319</v>
      </c>
      <c r="D1" s="55" t="s">
        <v>2469</v>
      </c>
      <c r="E1" s="57" t="s">
        <v>2113</v>
      </c>
      <c r="F1" s="80" t="s">
        <v>355</v>
      </c>
      <c r="G1" s="80" t="s">
        <v>356</v>
      </c>
      <c r="H1" s="80" t="s">
        <v>386</v>
      </c>
    </row>
    <row r="2" spans="1:8" s="59" customFormat="1">
      <c r="A2" s="68">
        <v>40919</v>
      </c>
      <c r="B2" s="69" t="s">
        <v>676</v>
      </c>
      <c r="C2" s="68">
        <v>40919</v>
      </c>
      <c r="D2" s="70" t="s">
        <v>3379</v>
      </c>
      <c r="E2" s="71">
        <v>49</v>
      </c>
      <c r="F2" s="72" t="s">
        <v>360</v>
      </c>
      <c r="G2" s="72">
        <v>2</v>
      </c>
      <c r="H2" s="114"/>
    </row>
    <row r="3" spans="1:8" s="59" customFormat="1">
      <c r="A3" s="68">
        <v>40920</v>
      </c>
      <c r="B3" s="69" t="s">
        <v>677</v>
      </c>
      <c r="C3" s="68">
        <v>40920</v>
      </c>
      <c r="D3" s="70" t="s">
        <v>3380</v>
      </c>
      <c r="E3" s="71">
        <v>69</v>
      </c>
      <c r="F3" s="72" t="s">
        <v>360</v>
      </c>
      <c r="G3" s="72">
        <v>3</v>
      </c>
      <c r="H3" s="114"/>
    </row>
    <row r="4" spans="1:8" s="59" customFormat="1">
      <c r="A4" s="148">
        <v>40926</v>
      </c>
      <c r="B4" s="149" t="s">
        <v>3374</v>
      </c>
      <c r="C4" s="148">
        <v>40892</v>
      </c>
      <c r="D4" s="150" t="s">
        <v>3381</v>
      </c>
      <c r="E4" s="151">
        <v>224118.38</v>
      </c>
      <c r="F4" s="152"/>
      <c r="G4" s="152"/>
      <c r="H4" s="152"/>
    </row>
    <row r="5" spans="1:8" s="59" customFormat="1">
      <c r="A5" s="68">
        <v>40926</v>
      </c>
      <c r="B5" s="69" t="s">
        <v>704</v>
      </c>
      <c r="C5" s="68">
        <v>40914</v>
      </c>
      <c r="D5" s="70" t="s">
        <v>3383</v>
      </c>
      <c r="E5" s="71">
        <v>1000</v>
      </c>
      <c r="F5" s="72" t="s">
        <v>383</v>
      </c>
      <c r="G5" s="72" t="s">
        <v>179</v>
      </c>
      <c r="H5" s="72" t="s">
        <v>179</v>
      </c>
    </row>
    <row r="6" spans="1:8" s="59" customFormat="1">
      <c r="A6" s="38">
        <v>40926</v>
      </c>
      <c r="B6" s="50" t="s">
        <v>3375</v>
      </c>
      <c r="C6" s="38">
        <v>40847</v>
      </c>
      <c r="D6" s="39" t="s">
        <v>3382</v>
      </c>
      <c r="E6" s="40">
        <v>154.6</v>
      </c>
      <c r="F6" s="67"/>
      <c r="G6" s="67"/>
      <c r="H6" s="67"/>
    </row>
    <row r="7" spans="1:8" s="59" customFormat="1">
      <c r="A7" s="38">
        <v>40926</v>
      </c>
      <c r="B7" s="50" t="s">
        <v>3376</v>
      </c>
      <c r="C7" s="38">
        <v>40869</v>
      </c>
      <c r="D7" s="39" t="s">
        <v>3384</v>
      </c>
      <c r="E7" s="40">
        <v>5000</v>
      </c>
      <c r="F7" s="67"/>
      <c r="G7" s="67"/>
      <c r="H7" s="67"/>
    </row>
    <row r="8" spans="1:8" s="59" customFormat="1" ht="20">
      <c r="A8" s="75">
        <v>40926</v>
      </c>
      <c r="B8" s="76" t="s">
        <v>1019</v>
      </c>
      <c r="C8" s="75">
        <v>40928</v>
      </c>
      <c r="D8" s="77" t="s">
        <v>3377</v>
      </c>
      <c r="E8" s="78">
        <v>30.82</v>
      </c>
      <c r="F8" s="79" t="s">
        <v>384</v>
      </c>
      <c r="G8" s="79">
        <v>12</v>
      </c>
      <c r="H8" s="74" t="s">
        <v>388</v>
      </c>
    </row>
    <row r="9" spans="1:8" s="59" customFormat="1">
      <c r="A9" s="38">
        <v>40926</v>
      </c>
      <c r="B9" s="50" t="s">
        <v>3378</v>
      </c>
      <c r="C9" s="38">
        <v>40878</v>
      </c>
      <c r="D9" s="39" t="s">
        <v>3385</v>
      </c>
      <c r="E9" s="40">
        <v>210.8</v>
      </c>
      <c r="F9" s="67"/>
      <c r="G9" s="67"/>
      <c r="H9" s="67"/>
    </row>
    <row r="10" spans="1:8" s="59" customFormat="1">
      <c r="A10" s="68">
        <v>40928</v>
      </c>
      <c r="B10" s="69" t="s">
        <v>1065</v>
      </c>
      <c r="C10" s="68">
        <v>40928</v>
      </c>
      <c r="D10" s="70" t="s">
        <v>1066</v>
      </c>
      <c r="E10" s="71">
        <v>15.32</v>
      </c>
      <c r="F10" s="72" t="s">
        <v>384</v>
      </c>
      <c r="G10" s="72" t="s">
        <v>387</v>
      </c>
      <c r="H10" s="72" t="s">
        <v>387</v>
      </c>
    </row>
    <row r="11" spans="1:8" s="59" customFormat="1">
      <c r="A11" s="68">
        <v>40928</v>
      </c>
      <c r="B11" s="69" t="s">
        <v>1067</v>
      </c>
      <c r="C11" s="68">
        <v>40928</v>
      </c>
      <c r="D11" s="70" t="s">
        <v>1066</v>
      </c>
      <c r="E11" s="71">
        <v>29.42</v>
      </c>
      <c r="F11" s="72" t="s">
        <v>384</v>
      </c>
      <c r="G11" s="72" t="s">
        <v>387</v>
      </c>
      <c r="H11" s="72" t="s">
        <v>387</v>
      </c>
    </row>
    <row r="12" spans="1:8" s="59" customFormat="1">
      <c r="A12" s="68">
        <v>40928</v>
      </c>
      <c r="B12" s="69" t="s">
        <v>1068</v>
      </c>
      <c r="C12" s="68">
        <v>40928</v>
      </c>
      <c r="D12" s="70" t="s">
        <v>1066</v>
      </c>
      <c r="E12" s="71">
        <v>6.78</v>
      </c>
      <c r="F12" s="72" t="s">
        <v>384</v>
      </c>
      <c r="G12" s="72" t="s">
        <v>387</v>
      </c>
      <c r="H12" s="72" t="s">
        <v>387</v>
      </c>
    </row>
    <row r="13" spans="1:8" s="59" customFormat="1">
      <c r="A13" s="68">
        <v>40929</v>
      </c>
      <c r="B13" s="69" t="s">
        <v>1030</v>
      </c>
      <c r="C13" s="68">
        <v>40929</v>
      </c>
      <c r="D13" s="70" t="s">
        <v>1029</v>
      </c>
      <c r="E13" s="71">
        <v>559.79999999999995</v>
      </c>
      <c r="F13" s="72" t="s">
        <v>384</v>
      </c>
      <c r="G13" s="72" t="s">
        <v>166</v>
      </c>
      <c r="H13" s="72" t="s">
        <v>166</v>
      </c>
    </row>
    <row r="14" spans="1:8" s="59" customFormat="1">
      <c r="A14" s="68">
        <v>40929</v>
      </c>
      <c r="B14" s="69">
        <v>669539264</v>
      </c>
      <c r="C14" s="68">
        <v>40928</v>
      </c>
      <c r="D14" s="70" t="s">
        <v>697</v>
      </c>
      <c r="E14" s="71">
        <v>108</v>
      </c>
      <c r="F14" s="72" t="s">
        <v>360</v>
      </c>
      <c r="G14" s="72" t="s">
        <v>167</v>
      </c>
      <c r="H14" s="72" t="s">
        <v>167</v>
      </c>
    </row>
    <row r="15" spans="1:8" s="59" customFormat="1">
      <c r="A15" s="84">
        <v>40939</v>
      </c>
      <c r="B15" s="85" t="s">
        <v>680</v>
      </c>
      <c r="C15" s="86">
        <v>40941</v>
      </c>
      <c r="D15" s="87" t="s">
        <v>1020</v>
      </c>
      <c r="E15" s="88">
        <v>127.21</v>
      </c>
      <c r="F15" s="118" t="s">
        <v>384</v>
      </c>
      <c r="G15" s="118">
        <v>21</v>
      </c>
      <c r="H15" s="119" t="s">
        <v>189</v>
      </c>
    </row>
    <row r="16" spans="1:8" s="59" customFormat="1">
      <c r="A16" s="98">
        <v>40939</v>
      </c>
      <c r="B16" s="69" t="s">
        <v>680</v>
      </c>
      <c r="C16" s="68">
        <v>40941</v>
      </c>
      <c r="D16" s="70" t="s">
        <v>1020</v>
      </c>
      <c r="E16" s="71">
        <v>4.88</v>
      </c>
      <c r="F16" s="79" t="s">
        <v>384</v>
      </c>
      <c r="G16" s="79">
        <v>21</v>
      </c>
      <c r="H16" s="120" t="s">
        <v>206</v>
      </c>
    </row>
    <row r="17" spans="1:8" s="59" customFormat="1">
      <c r="A17" s="91">
        <v>40939</v>
      </c>
      <c r="B17" s="92" t="s">
        <v>680</v>
      </c>
      <c r="C17" s="93">
        <v>40941</v>
      </c>
      <c r="D17" s="94" t="s">
        <v>1020</v>
      </c>
      <c r="E17" s="95">
        <v>2</v>
      </c>
      <c r="F17" s="121" t="s">
        <v>384</v>
      </c>
      <c r="G17" s="121">
        <v>21</v>
      </c>
      <c r="H17" s="122" t="s">
        <v>207</v>
      </c>
    </row>
    <row r="18" spans="1:8" s="59" customFormat="1">
      <c r="A18" s="38">
        <v>40939</v>
      </c>
      <c r="B18" s="50" t="s">
        <v>1025</v>
      </c>
      <c r="C18" s="38">
        <v>41264</v>
      </c>
      <c r="D18" s="39" t="s">
        <v>1021</v>
      </c>
      <c r="E18" s="40">
        <v>1925.16</v>
      </c>
      <c r="F18" s="67"/>
      <c r="G18" s="67"/>
      <c r="H18" s="67"/>
    </row>
    <row r="19" spans="1:8" s="59" customFormat="1">
      <c r="A19" s="38">
        <v>40939</v>
      </c>
      <c r="B19" s="50" t="s">
        <v>1026</v>
      </c>
      <c r="C19" s="38">
        <v>40907</v>
      </c>
      <c r="D19" s="39" t="s">
        <v>1022</v>
      </c>
      <c r="E19" s="40">
        <v>290.43</v>
      </c>
      <c r="F19" s="67"/>
      <c r="G19" s="67"/>
      <c r="H19" s="67"/>
    </row>
    <row r="20" spans="1:8" s="59" customFormat="1">
      <c r="A20" s="68">
        <v>40939</v>
      </c>
      <c r="B20" s="69" t="s">
        <v>1024</v>
      </c>
      <c r="C20" s="68">
        <v>40920</v>
      </c>
      <c r="D20" s="70" t="s">
        <v>1127</v>
      </c>
      <c r="E20" s="71">
        <v>3660</v>
      </c>
      <c r="F20" s="72" t="s">
        <v>360</v>
      </c>
      <c r="G20" s="72">
        <v>4</v>
      </c>
      <c r="H20" s="114"/>
    </row>
    <row r="21" spans="1:8" s="59" customFormat="1">
      <c r="A21" s="68">
        <v>40939</v>
      </c>
      <c r="B21" s="69" t="s">
        <v>1027</v>
      </c>
      <c r="C21" s="68">
        <v>40919</v>
      </c>
      <c r="D21" s="70" t="s">
        <v>1127</v>
      </c>
      <c r="E21" s="71">
        <v>1000</v>
      </c>
      <c r="F21" s="72" t="s">
        <v>360</v>
      </c>
      <c r="G21" s="72" t="s">
        <v>180</v>
      </c>
      <c r="H21" s="72" t="s">
        <v>180</v>
      </c>
    </row>
    <row r="22" spans="1:8" s="59" customFormat="1">
      <c r="A22" s="38">
        <v>40939</v>
      </c>
      <c r="B22" s="50" t="s">
        <v>1028</v>
      </c>
      <c r="C22" s="38">
        <v>40876</v>
      </c>
      <c r="D22" s="39" t="s">
        <v>1023</v>
      </c>
      <c r="E22" s="40">
        <v>42.7</v>
      </c>
      <c r="F22" s="67"/>
      <c r="G22" s="67"/>
      <c r="H22" s="67"/>
    </row>
    <row r="23" spans="1:8" s="59" customFormat="1">
      <c r="A23" s="68">
        <v>40942</v>
      </c>
      <c r="B23" s="69" t="s">
        <v>702</v>
      </c>
      <c r="C23" s="68">
        <v>40967</v>
      </c>
      <c r="D23" s="70" t="s">
        <v>703</v>
      </c>
      <c r="E23" s="71">
        <v>61.2</v>
      </c>
      <c r="F23" s="72" t="s">
        <v>383</v>
      </c>
      <c r="G23" s="72">
        <v>75</v>
      </c>
      <c r="H23" s="72" t="s">
        <v>177</v>
      </c>
    </row>
    <row r="24" spans="1:8" s="59" customFormat="1">
      <c r="A24" s="84">
        <v>40946</v>
      </c>
      <c r="B24" s="85" t="s">
        <v>175</v>
      </c>
      <c r="C24" s="86">
        <v>40915</v>
      </c>
      <c r="D24" s="87" t="s">
        <v>686</v>
      </c>
      <c r="E24" s="88">
        <v>51.47</v>
      </c>
      <c r="F24" s="89" t="s">
        <v>384</v>
      </c>
      <c r="G24" s="89">
        <v>74</v>
      </c>
      <c r="H24" s="115"/>
    </row>
    <row r="25" spans="1:8" s="59" customFormat="1">
      <c r="A25" s="91">
        <v>40946</v>
      </c>
      <c r="B25" s="92" t="s">
        <v>175</v>
      </c>
      <c r="C25" s="93">
        <v>40915</v>
      </c>
      <c r="D25" s="94" t="s">
        <v>686</v>
      </c>
      <c r="E25" s="95">
        <v>14.64</v>
      </c>
      <c r="F25" s="96" t="s">
        <v>176</v>
      </c>
      <c r="G25" s="96">
        <v>74</v>
      </c>
      <c r="H25" s="116"/>
    </row>
    <row r="26" spans="1:8" s="59" customFormat="1">
      <c r="A26" s="68">
        <v>40953</v>
      </c>
      <c r="B26" s="69" t="s">
        <v>692</v>
      </c>
      <c r="C26" s="68">
        <v>40950</v>
      </c>
      <c r="D26" s="70" t="s">
        <v>1033</v>
      </c>
      <c r="E26" s="71">
        <v>525.36</v>
      </c>
      <c r="F26" s="72" t="s">
        <v>384</v>
      </c>
      <c r="G26" s="72">
        <v>42</v>
      </c>
      <c r="H26" s="72" t="s">
        <v>164</v>
      </c>
    </row>
    <row r="27" spans="1:8" s="59" customFormat="1">
      <c r="A27" s="38">
        <v>40954</v>
      </c>
      <c r="B27" s="50" t="s">
        <v>1034</v>
      </c>
      <c r="C27" s="38">
        <v>40907</v>
      </c>
      <c r="D27" s="39" t="s">
        <v>1035</v>
      </c>
      <c r="E27" s="40">
        <v>19.23</v>
      </c>
      <c r="F27" s="67"/>
      <c r="G27" s="67"/>
      <c r="H27" s="67"/>
    </row>
    <row r="28" spans="1:8" s="59" customFormat="1">
      <c r="A28" s="68">
        <v>40954</v>
      </c>
      <c r="B28" s="69" t="s">
        <v>1038</v>
      </c>
      <c r="C28" s="68">
        <v>40918</v>
      </c>
      <c r="D28" s="70" t="s">
        <v>1039</v>
      </c>
      <c r="E28" s="71">
        <v>60.3</v>
      </c>
      <c r="F28" s="72" t="s">
        <v>383</v>
      </c>
      <c r="G28" s="72">
        <v>8</v>
      </c>
      <c r="H28" s="72" t="s">
        <v>387</v>
      </c>
    </row>
    <row r="29" spans="1:8" s="59" customFormat="1">
      <c r="A29" s="38">
        <v>40954</v>
      </c>
      <c r="B29" s="50" t="s">
        <v>1036</v>
      </c>
      <c r="C29" s="38">
        <v>40907</v>
      </c>
      <c r="D29" s="39" t="s">
        <v>1037</v>
      </c>
      <c r="E29" s="40">
        <v>590</v>
      </c>
      <c r="F29" s="81"/>
      <c r="G29" s="81"/>
      <c r="H29" s="81"/>
    </row>
    <row r="30" spans="1:8" s="59" customFormat="1">
      <c r="A30" s="38">
        <v>40954</v>
      </c>
      <c r="B30" s="50" t="s">
        <v>1040</v>
      </c>
      <c r="C30" s="38">
        <v>40906</v>
      </c>
      <c r="D30" s="39" t="s">
        <v>1041</v>
      </c>
      <c r="E30" s="40">
        <v>145.18</v>
      </c>
      <c r="F30" s="81"/>
      <c r="G30" s="81"/>
      <c r="H30" s="81"/>
    </row>
    <row r="31" spans="1:8" s="59" customFormat="1">
      <c r="A31" s="68">
        <v>40954</v>
      </c>
      <c r="B31" s="69" t="s">
        <v>1030</v>
      </c>
      <c r="C31" s="68"/>
      <c r="D31" s="70" t="s">
        <v>1029</v>
      </c>
      <c r="E31" s="71">
        <v>1620</v>
      </c>
      <c r="F31" s="73" t="s">
        <v>160</v>
      </c>
      <c r="G31" s="73" t="s">
        <v>166</v>
      </c>
      <c r="H31" s="73" t="s">
        <v>166</v>
      </c>
    </row>
    <row r="32" spans="1:8" s="59" customFormat="1">
      <c r="A32" s="68">
        <v>40954</v>
      </c>
      <c r="B32" s="69" t="s">
        <v>1030</v>
      </c>
      <c r="C32" s="68"/>
      <c r="D32" s="70" t="s">
        <v>1029</v>
      </c>
      <c r="E32" s="71">
        <v>1620</v>
      </c>
      <c r="F32" s="73" t="s">
        <v>160</v>
      </c>
      <c r="G32" s="73" t="s">
        <v>166</v>
      </c>
      <c r="H32" s="73" t="s">
        <v>166</v>
      </c>
    </row>
    <row r="33" spans="1:8" s="59" customFormat="1">
      <c r="A33" s="68">
        <v>40957</v>
      </c>
      <c r="B33" s="69" t="s">
        <v>1038</v>
      </c>
      <c r="C33" s="68">
        <v>40956</v>
      </c>
      <c r="D33" s="70" t="s">
        <v>1031</v>
      </c>
      <c r="E33" s="71">
        <v>1000</v>
      </c>
      <c r="F33" s="73" t="s">
        <v>384</v>
      </c>
      <c r="G33" s="73">
        <v>54</v>
      </c>
      <c r="H33" s="73" t="s">
        <v>168</v>
      </c>
    </row>
    <row r="34" spans="1:8" s="59" customFormat="1" ht="30">
      <c r="A34" s="75">
        <v>40957</v>
      </c>
      <c r="B34" s="76" t="s">
        <v>679</v>
      </c>
      <c r="C34" s="75">
        <v>40936</v>
      </c>
      <c r="D34" s="77" t="s">
        <v>1032</v>
      </c>
      <c r="E34" s="78">
        <v>1760.94</v>
      </c>
      <c r="F34" s="73" t="s">
        <v>385</v>
      </c>
      <c r="G34" s="73">
        <v>19</v>
      </c>
      <c r="H34" s="74" t="s">
        <v>392</v>
      </c>
    </row>
    <row r="35" spans="1:8" s="59" customFormat="1">
      <c r="A35" s="68">
        <v>40957</v>
      </c>
      <c r="B35" s="69" t="s">
        <v>220</v>
      </c>
      <c r="C35" s="68">
        <v>40967</v>
      </c>
      <c r="D35" s="70" t="s">
        <v>971</v>
      </c>
      <c r="E35" s="71">
        <v>74.37</v>
      </c>
      <c r="F35" s="73" t="s">
        <v>384</v>
      </c>
      <c r="G35" s="73">
        <v>149</v>
      </c>
      <c r="H35" s="73" t="s">
        <v>166</v>
      </c>
    </row>
    <row r="36" spans="1:8" s="59" customFormat="1">
      <c r="A36" s="68">
        <v>40957</v>
      </c>
      <c r="B36" s="69" t="s">
        <v>973</v>
      </c>
      <c r="C36" s="68">
        <v>40958</v>
      </c>
      <c r="D36" s="70" t="s">
        <v>971</v>
      </c>
      <c r="E36" s="71">
        <v>40.020000000000003</v>
      </c>
      <c r="F36" s="73" t="s">
        <v>384</v>
      </c>
      <c r="G36" s="73">
        <v>147</v>
      </c>
      <c r="H36" s="73" t="s">
        <v>166</v>
      </c>
    </row>
    <row r="37" spans="1:8" s="59" customFormat="1">
      <c r="A37" s="68">
        <v>40961</v>
      </c>
      <c r="B37" s="69" t="s">
        <v>696</v>
      </c>
      <c r="C37" s="68">
        <v>40961</v>
      </c>
      <c r="D37" s="70" t="s">
        <v>697</v>
      </c>
      <c r="E37" s="71">
        <v>118</v>
      </c>
      <c r="F37" s="73" t="s">
        <v>384</v>
      </c>
      <c r="G37" s="73">
        <v>51</v>
      </c>
      <c r="H37" s="73" t="s">
        <v>167</v>
      </c>
    </row>
    <row r="38" spans="1:8" s="59" customFormat="1">
      <c r="A38" s="68">
        <v>40961</v>
      </c>
      <c r="B38" s="69" t="s">
        <v>698</v>
      </c>
      <c r="C38" s="68">
        <v>40961</v>
      </c>
      <c r="D38" s="70" t="s">
        <v>697</v>
      </c>
      <c r="E38" s="71">
        <v>118</v>
      </c>
      <c r="F38" s="73" t="s">
        <v>384</v>
      </c>
      <c r="G38" s="73">
        <v>52</v>
      </c>
      <c r="H38" s="73" t="s">
        <v>167</v>
      </c>
    </row>
    <row r="39" spans="1:8" s="59" customFormat="1">
      <c r="A39" s="68">
        <v>40961</v>
      </c>
      <c r="B39" s="69" t="s">
        <v>699</v>
      </c>
      <c r="C39" s="68">
        <v>40961</v>
      </c>
      <c r="D39" s="70" t="s">
        <v>697</v>
      </c>
      <c r="E39" s="71">
        <v>118</v>
      </c>
      <c r="F39" s="73" t="s">
        <v>384</v>
      </c>
      <c r="G39" s="73">
        <v>53</v>
      </c>
      <c r="H39" s="73" t="s">
        <v>167</v>
      </c>
    </row>
    <row r="40" spans="1:8" s="59" customFormat="1">
      <c r="A40" s="68">
        <v>40962</v>
      </c>
      <c r="B40" s="69" t="s">
        <v>181</v>
      </c>
      <c r="C40" s="68">
        <v>40962</v>
      </c>
      <c r="D40" s="70" t="s">
        <v>705</v>
      </c>
      <c r="E40" s="71">
        <v>67.3</v>
      </c>
      <c r="F40" s="73" t="s">
        <v>360</v>
      </c>
      <c r="G40" s="73" t="s">
        <v>167</v>
      </c>
      <c r="H40" s="73" t="s">
        <v>167</v>
      </c>
    </row>
    <row r="41" spans="1:8" s="59" customFormat="1">
      <c r="A41" s="148">
        <v>40964</v>
      </c>
      <c r="B41" s="149" t="s">
        <v>1064</v>
      </c>
      <c r="C41" s="148">
        <v>40963</v>
      </c>
      <c r="D41" s="150" t="s">
        <v>1063</v>
      </c>
      <c r="E41" s="151">
        <v>100</v>
      </c>
      <c r="F41" s="154" t="s">
        <v>542</v>
      </c>
      <c r="G41" s="154"/>
      <c r="H41" s="154"/>
    </row>
    <row r="42" spans="1:8" s="59" customFormat="1">
      <c r="A42" s="68">
        <v>40964</v>
      </c>
      <c r="B42" s="69" t="s">
        <v>700</v>
      </c>
      <c r="C42" s="68">
        <v>40967</v>
      </c>
      <c r="D42" s="70" t="s">
        <v>1069</v>
      </c>
      <c r="E42" s="71">
        <v>29.87</v>
      </c>
      <c r="F42" s="73" t="s">
        <v>379</v>
      </c>
      <c r="G42" s="73">
        <v>55</v>
      </c>
      <c r="H42" s="73" t="s">
        <v>391</v>
      </c>
    </row>
    <row r="43" spans="1:8" s="59" customFormat="1">
      <c r="A43" s="68">
        <v>40971</v>
      </c>
      <c r="B43" s="69" t="s">
        <v>1030</v>
      </c>
      <c r="C43" s="68">
        <v>40968</v>
      </c>
      <c r="D43" s="70" t="s">
        <v>1029</v>
      </c>
      <c r="E43" s="71">
        <v>466.9</v>
      </c>
      <c r="F43" s="73" t="s">
        <v>384</v>
      </c>
      <c r="G43" s="73" t="s">
        <v>166</v>
      </c>
      <c r="H43" s="73" t="s">
        <v>166</v>
      </c>
    </row>
    <row r="44" spans="1:8" s="59" customFormat="1">
      <c r="A44" s="68">
        <v>40971</v>
      </c>
      <c r="B44" s="69" t="s">
        <v>1030</v>
      </c>
      <c r="C44" s="68">
        <v>40967</v>
      </c>
      <c r="D44" s="70" t="s">
        <v>1029</v>
      </c>
      <c r="E44" s="71">
        <v>438</v>
      </c>
      <c r="F44" s="73" t="s">
        <v>160</v>
      </c>
      <c r="G44" s="73" t="s">
        <v>166</v>
      </c>
      <c r="H44" s="73" t="s">
        <v>166</v>
      </c>
    </row>
    <row r="45" spans="1:8" s="59" customFormat="1">
      <c r="A45" s="68">
        <v>40971</v>
      </c>
      <c r="B45" s="69" t="s">
        <v>1030</v>
      </c>
      <c r="C45" s="68">
        <v>40967</v>
      </c>
      <c r="D45" s="70" t="s">
        <v>1029</v>
      </c>
      <c r="E45" s="71">
        <v>1216</v>
      </c>
      <c r="F45" s="73" t="s">
        <v>160</v>
      </c>
      <c r="G45" s="73" t="s">
        <v>166</v>
      </c>
      <c r="H45" s="73" t="s">
        <v>166</v>
      </c>
    </row>
    <row r="46" spans="1:8" s="59" customFormat="1">
      <c r="A46" s="68">
        <v>40971</v>
      </c>
      <c r="B46" s="69" t="s">
        <v>536</v>
      </c>
      <c r="C46" s="68">
        <v>40974</v>
      </c>
      <c r="D46" s="70" t="s">
        <v>1066</v>
      </c>
      <c r="E46" s="71">
        <v>3.03</v>
      </c>
      <c r="F46" s="73" t="s">
        <v>384</v>
      </c>
      <c r="G46" s="73" t="s">
        <v>387</v>
      </c>
      <c r="H46" s="73" t="s">
        <v>173</v>
      </c>
    </row>
    <row r="47" spans="1:8" s="59" customFormat="1">
      <c r="A47" s="68">
        <v>40971</v>
      </c>
      <c r="B47" s="69" t="s">
        <v>537</v>
      </c>
      <c r="C47" s="68">
        <v>40974</v>
      </c>
      <c r="D47" s="70" t="s">
        <v>1066</v>
      </c>
      <c r="E47" s="71">
        <v>32.119999999999997</v>
      </c>
      <c r="F47" s="73" t="s">
        <v>384</v>
      </c>
      <c r="G47" s="73" t="s">
        <v>387</v>
      </c>
      <c r="H47" s="73" t="s">
        <v>387</v>
      </c>
    </row>
    <row r="48" spans="1:8" s="59" customFormat="1">
      <c r="A48" s="68">
        <v>40972</v>
      </c>
      <c r="B48" s="69" t="s">
        <v>1042</v>
      </c>
      <c r="C48" s="68">
        <v>40963</v>
      </c>
      <c r="D48" s="70" t="s">
        <v>1043</v>
      </c>
      <c r="E48" s="71">
        <v>300</v>
      </c>
      <c r="F48" s="73" t="s">
        <v>360</v>
      </c>
      <c r="G48" s="73">
        <v>56</v>
      </c>
      <c r="H48" s="72" t="s">
        <v>189</v>
      </c>
    </row>
    <row r="49" spans="1:8" s="59" customFormat="1">
      <c r="A49" s="68">
        <v>40972</v>
      </c>
      <c r="B49" s="69" t="s">
        <v>691</v>
      </c>
      <c r="C49" s="68">
        <v>40950</v>
      </c>
      <c r="D49" s="70" t="s">
        <v>1044</v>
      </c>
      <c r="E49" s="71">
        <v>183</v>
      </c>
      <c r="F49" s="73" t="s">
        <v>384</v>
      </c>
      <c r="G49" s="73">
        <v>41</v>
      </c>
      <c r="H49" s="72" t="s">
        <v>189</v>
      </c>
    </row>
    <row r="50" spans="1:8" s="59" customFormat="1">
      <c r="A50" s="68">
        <v>40972</v>
      </c>
      <c r="B50" s="69" t="s">
        <v>678</v>
      </c>
      <c r="C50" s="68">
        <v>40935</v>
      </c>
      <c r="D50" s="70" t="s">
        <v>1045</v>
      </c>
      <c r="E50" s="71">
        <v>122</v>
      </c>
      <c r="F50" s="72" t="s">
        <v>384</v>
      </c>
      <c r="G50" s="72">
        <v>16</v>
      </c>
      <c r="H50" s="114"/>
    </row>
    <row r="51" spans="1:8" s="59" customFormat="1">
      <c r="A51" s="68">
        <v>40972</v>
      </c>
      <c r="B51" s="69" t="s">
        <v>687</v>
      </c>
      <c r="C51" s="68">
        <v>40942</v>
      </c>
      <c r="D51" s="70" t="s">
        <v>1046</v>
      </c>
      <c r="E51" s="71">
        <v>300</v>
      </c>
      <c r="F51" s="73" t="s">
        <v>158</v>
      </c>
      <c r="G51" s="73">
        <v>26</v>
      </c>
      <c r="H51" s="117"/>
    </row>
    <row r="52" spans="1:8" s="59" customFormat="1">
      <c r="A52" s="68">
        <v>40972</v>
      </c>
      <c r="B52" s="69" t="s">
        <v>1047</v>
      </c>
      <c r="C52" s="68">
        <v>40943</v>
      </c>
      <c r="D52" s="70" t="s">
        <v>1048</v>
      </c>
      <c r="E52" s="71">
        <v>200</v>
      </c>
      <c r="F52" s="73" t="s">
        <v>160</v>
      </c>
      <c r="G52" s="73">
        <v>37</v>
      </c>
      <c r="H52" s="72" t="s">
        <v>189</v>
      </c>
    </row>
    <row r="53" spans="1:8" s="59" customFormat="1">
      <c r="A53" s="68">
        <v>40972</v>
      </c>
      <c r="B53" s="69" t="s">
        <v>694</v>
      </c>
      <c r="C53" s="68">
        <v>40956</v>
      </c>
      <c r="D53" s="70" t="s">
        <v>1049</v>
      </c>
      <c r="E53" s="71">
        <v>183</v>
      </c>
      <c r="F53" s="73" t="s">
        <v>384</v>
      </c>
      <c r="G53" s="73">
        <v>44</v>
      </c>
      <c r="H53" s="72" t="s">
        <v>189</v>
      </c>
    </row>
    <row r="54" spans="1:8" s="59" customFormat="1">
      <c r="A54" s="38">
        <v>40972</v>
      </c>
      <c r="B54" s="50" t="s">
        <v>1050</v>
      </c>
      <c r="C54" s="38">
        <v>40858</v>
      </c>
      <c r="D54" s="39" t="s">
        <v>1051</v>
      </c>
      <c r="E54" s="40">
        <v>100</v>
      </c>
      <c r="F54" s="81"/>
      <c r="G54" s="81"/>
      <c r="H54" s="81"/>
    </row>
    <row r="55" spans="1:8" s="59" customFormat="1">
      <c r="A55" s="68">
        <v>40972</v>
      </c>
      <c r="B55" s="69" t="s">
        <v>1052</v>
      </c>
      <c r="C55" s="68">
        <v>40948</v>
      </c>
      <c r="D55" s="70" t="s">
        <v>1053</v>
      </c>
      <c r="E55" s="71">
        <v>97.6</v>
      </c>
      <c r="F55" s="73" t="s">
        <v>384</v>
      </c>
      <c r="G55" s="73">
        <v>39</v>
      </c>
      <c r="H55" s="72" t="s">
        <v>189</v>
      </c>
    </row>
    <row r="56" spans="1:8" s="59" customFormat="1">
      <c r="A56" s="68">
        <v>40972</v>
      </c>
      <c r="B56" s="69" t="s">
        <v>688</v>
      </c>
      <c r="C56" s="68">
        <v>40938</v>
      </c>
      <c r="D56" s="70" t="s">
        <v>1054</v>
      </c>
      <c r="E56" s="71">
        <v>353.8</v>
      </c>
      <c r="F56" s="72" t="s">
        <v>384</v>
      </c>
      <c r="G56" s="72">
        <v>31</v>
      </c>
      <c r="H56" s="72" t="s">
        <v>162</v>
      </c>
    </row>
    <row r="57" spans="1:8" s="59" customFormat="1">
      <c r="A57" s="84">
        <v>40972</v>
      </c>
      <c r="B57" s="85" t="s">
        <v>1055</v>
      </c>
      <c r="C57" s="86">
        <v>40953</v>
      </c>
      <c r="D57" s="87" t="s">
        <v>1056</v>
      </c>
      <c r="E57" s="88">
        <v>488</v>
      </c>
      <c r="F57" s="100" t="s">
        <v>383</v>
      </c>
      <c r="G57" s="100">
        <v>95</v>
      </c>
      <c r="H57" s="101" t="s">
        <v>188</v>
      </c>
    </row>
    <row r="58" spans="1:8" s="59" customFormat="1">
      <c r="A58" s="98">
        <v>40972</v>
      </c>
      <c r="B58" s="69" t="s">
        <v>1055</v>
      </c>
      <c r="C58" s="68">
        <v>40953</v>
      </c>
      <c r="D58" s="70" t="s">
        <v>1056</v>
      </c>
      <c r="E58" s="71">
        <v>488</v>
      </c>
      <c r="F58" s="73" t="s">
        <v>160</v>
      </c>
      <c r="G58" s="73">
        <v>95</v>
      </c>
      <c r="H58" s="102" t="s">
        <v>188</v>
      </c>
    </row>
    <row r="59" spans="1:8" s="59" customFormat="1">
      <c r="A59" s="98">
        <v>40972</v>
      </c>
      <c r="B59" s="69" t="s">
        <v>1055</v>
      </c>
      <c r="C59" s="68">
        <v>40953</v>
      </c>
      <c r="D59" s="70" t="s">
        <v>1056</v>
      </c>
      <c r="E59" s="71">
        <v>488</v>
      </c>
      <c r="F59" s="73" t="s">
        <v>366</v>
      </c>
      <c r="G59" s="73">
        <v>95</v>
      </c>
      <c r="H59" s="102" t="s">
        <v>188</v>
      </c>
    </row>
    <row r="60" spans="1:8" s="59" customFormat="1">
      <c r="A60" s="98">
        <v>40972</v>
      </c>
      <c r="B60" s="69" t="s">
        <v>1055</v>
      </c>
      <c r="C60" s="68">
        <v>40953</v>
      </c>
      <c r="D60" s="70" t="s">
        <v>1056</v>
      </c>
      <c r="E60" s="71">
        <v>488</v>
      </c>
      <c r="F60" s="73" t="s">
        <v>360</v>
      </c>
      <c r="G60" s="73">
        <v>95</v>
      </c>
      <c r="H60" s="102" t="s">
        <v>188</v>
      </c>
    </row>
    <row r="61" spans="1:8" s="59" customFormat="1">
      <c r="A61" s="91">
        <v>40972</v>
      </c>
      <c r="B61" s="92" t="s">
        <v>1055</v>
      </c>
      <c r="C61" s="93">
        <v>40953</v>
      </c>
      <c r="D61" s="94" t="s">
        <v>1056</v>
      </c>
      <c r="E61" s="95">
        <v>488</v>
      </c>
      <c r="F61" s="103" t="s">
        <v>384</v>
      </c>
      <c r="G61" s="103">
        <v>95</v>
      </c>
      <c r="H61" s="104" t="s">
        <v>188</v>
      </c>
    </row>
    <row r="62" spans="1:8">
      <c r="A62" s="68">
        <v>40972</v>
      </c>
      <c r="B62" s="69" t="s">
        <v>1057</v>
      </c>
      <c r="C62" s="68">
        <v>40940</v>
      </c>
      <c r="D62" s="70" t="s">
        <v>1058</v>
      </c>
      <c r="E62" s="71">
        <v>26.7</v>
      </c>
      <c r="F62" s="72" t="s">
        <v>383</v>
      </c>
      <c r="G62" s="72">
        <v>35</v>
      </c>
      <c r="H62" s="72" t="s">
        <v>387</v>
      </c>
    </row>
    <row r="63" spans="1:8" s="60" customFormat="1">
      <c r="A63" s="68">
        <v>40972</v>
      </c>
      <c r="B63" s="69" t="s">
        <v>1059</v>
      </c>
      <c r="C63" s="68">
        <v>40938</v>
      </c>
      <c r="D63" s="70" t="s">
        <v>1060</v>
      </c>
      <c r="E63" s="71">
        <v>1008</v>
      </c>
      <c r="F63" s="72" t="s">
        <v>384</v>
      </c>
      <c r="G63" s="72">
        <v>30</v>
      </c>
      <c r="H63" s="72" t="s">
        <v>161</v>
      </c>
    </row>
    <row r="64" spans="1:8">
      <c r="A64" s="68">
        <v>40972</v>
      </c>
      <c r="B64" s="69" t="s">
        <v>693</v>
      </c>
      <c r="C64" s="68">
        <v>40953</v>
      </c>
      <c r="D64" s="70" t="s">
        <v>1061</v>
      </c>
      <c r="E64" s="71">
        <v>500</v>
      </c>
      <c r="F64" s="72" t="s">
        <v>384</v>
      </c>
      <c r="G64" s="72">
        <v>43</v>
      </c>
      <c r="H64" s="72" t="s">
        <v>189</v>
      </c>
    </row>
    <row r="65" spans="1:8">
      <c r="A65" s="68">
        <v>40972</v>
      </c>
      <c r="B65" s="69" t="s">
        <v>701</v>
      </c>
      <c r="C65" s="68">
        <v>40962</v>
      </c>
      <c r="D65" s="70" t="s">
        <v>1062</v>
      </c>
      <c r="E65" s="71">
        <v>683.68</v>
      </c>
      <c r="F65" s="72" t="s">
        <v>360</v>
      </c>
      <c r="G65" s="72">
        <v>57</v>
      </c>
      <c r="H65" s="72" t="s">
        <v>189</v>
      </c>
    </row>
    <row r="66" spans="1:8">
      <c r="A66" s="68">
        <v>40974</v>
      </c>
      <c r="B66" s="69" t="s">
        <v>456</v>
      </c>
      <c r="C66" s="68">
        <v>40975</v>
      </c>
      <c r="D66" s="70" t="s">
        <v>664</v>
      </c>
      <c r="E66" s="71">
        <v>51.88</v>
      </c>
      <c r="F66" s="72" t="s">
        <v>384</v>
      </c>
      <c r="G66" s="72">
        <v>207</v>
      </c>
      <c r="H66" s="72" t="s">
        <v>189</v>
      </c>
    </row>
    <row r="67" spans="1:8">
      <c r="A67" s="68">
        <v>40974</v>
      </c>
      <c r="B67" s="69" t="s">
        <v>456</v>
      </c>
      <c r="C67" s="68">
        <v>40975</v>
      </c>
      <c r="D67" s="70" t="s">
        <v>664</v>
      </c>
      <c r="E67" s="71">
        <v>4.88</v>
      </c>
      <c r="F67" s="72" t="s">
        <v>384</v>
      </c>
      <c r="G67" s="72">
        <v>207</v>
      </c>
      <c r="H67" s="72" t="s">
        <v>206</v>
      </c>
    </row>
    <row r="68" spans="1:8">
      <c r="A68" s="68">
        <v>40974</v>
      </c>
      <c r="B68" s="69" t="s">
        <v>457</v>
      </c>
      <c r="C68" s="68">
        <v>40976</v>
      </c>
      <c r="D68" s="70" t="s">
        <v>664</v>
      </c>
      <c r="E68" s="71">
        <v>23.45</v>
      </c>
      <c r="F68" s="72" t="s">
        <v>384</v>
      </c>
      <c r="G68" s="72">
        <v>208</v>
      </c>
      <c r="H68" s="72" t="s">
        <v>189</v>
      </c>
    </row>
    <row r="69" spans="1:8">
      <c r="A69" s="68">
        <v>40974</v>
      </c>
      <c r="B69" s="69" t="s">
        <v>457</v>
      </c>
      <c r="C69" s="68">
        <v>40976</v>
      </c>
      <c r="D69" s="70" t="s">
        <v>664</v>
      </c>
      <c r="E69" s="71">
        <v>1.22</v>
      </c>
      <c r="F69" s="72" t="s">
        <v>384</v>
      </c>
      <c r="G69" s="72">
        <v>208</v>
      </c>
      <c r="H69" s="72" t="s">
        <v>206</v>
      </c>
    </row>
    <row r="70" spans="1:8">
      <c r="A70" s="68">
        <v>40974</v>
      </c>
      <c r="B70" s="69" t="s">
        <v>458</v>
      </c>
      <c r="C70" s="68">
        <v>40976</v>
      </c>
      <c r="D70" s="70" t="s">
        <v>664</v>
      </c>
      <c r="E70" s="71">
        <v>46.9</v>
      </c>
      <c r="F70" s="72" t="s">
        <v>384</v>
      </c>
      <c r="G70" s="72">
        <v>209</v>
      </c>
      <c r="H70" s="72" t="s">
        <v>189</v>
      </c>
    </row>
    <row r="71" spans="1:8">
      <c r="A71" s="68">
        <v>40974</v>
      </c>
      <c r="B71" s="69" t="s">
        <v>458</v>
      </c>
      <c r="C71" s="68">
        <v>40976</v>
      </c>
      <c r="D71" s="70" t="s">
        <v>664</v>
      </c>
      <c r="E71" s="71">
        <v>1.22</v>
      </c>
      <c r="F71" s="72" t="s">
        <v>384</v>
      </c>
      <c r="G71" s="72">
        <v>209</v>
      </c>
      <c r="H71" s="72" t="s">
        <v>206</v>
      </c>
    </row>
    <row r="72" spans="1:8">
      <c r="A72" s="84">
        <v>40974</v>
      </c>
      <c r="B72" s="85" t="s">
        <v>132</v>
      </c>
      <c r="C72" s="86">
        <v>41074</v>
      </c>
      <c r="D72" s="87" t="s">
        <v>664</v>
      </c>
      <c r="E72" s="88">
        <v>51.88</v>
      </c>
      <c r="F72" s="89" t="s">
        <v>384</v>
      </c>
      <c r="G72" s="89">
        <v>578</v>
      </c>
      <c r="H72" s="90" t="s">
        <v>189</v>
      </c>
    </row>
    <row r="73" spans="1:8">
      <c r="A73" s="91">
        <v>40974</v>
      </c>
      <c r="B73" s="92" t="s">
        <v>132</v>
      </c>
      <c r="C73" s="93">
        <v>41074</v>
      </c>
      <c r="D73" s="94" t="s">
        <v>664</v>
      </c>
      <c r="E73" s="95">
        <v>1.22</v>
      </c>
      <c r="F73" s="96" t="s">
        <v>384</v>
      </c>
      <c r="G73" s="96">
        <v>578</v>
      </c>
      <c r="H73" s="97" t="s">
        <v>206</v>
      </c>
    </row>
    <row r="74" spans="1:8" s="59" customFormat="1">
      <c r="A74" s="68">
        <v>40974</v>
      </c>
      <c r="B74" s="69" t="s">
        <v>541</v>
      </c>
      <c r="C74" s="68">
        <v>40974</v>
      </c>
      <c r="D74" s="70" t="s">
        <v>1066</v>
      </c>
      <c r="E74" s="71">
        <v>47.8</v>
      </c>
      <c r="F74" s="73" t="s">
        <v>384</v>
      </c>
      <c r="G74" s="73" t="s">
        <v>387</v>
      </c>
      <c r="H74" s="73" t="s">
        <v>387</v>
      </c>
    </row>
    <row r="75" spans="1:8" s="59" customFormat="1">
      <c r="A75" s="68">
        <v>40974</v>
      </c>
      <c r="B75" s="69" t="s">
        <v>540</v>
      </c>
      <c r="C75" s="68">
        <v>40974</v>
      </c>
      <c r="D75" s="70" t="s">
        <v>1066</v>
      </c>
      <c r="E75" s="71">
        <v>40.39</v>
      </c>
      <c r="F75" s="73" t="s">
        <v>384</v>
      </c>
      <c r="G75" s="73" t="s">
        <v>387</v>
      </c>
      <c r="H75" s="73" t="s">
        <v>387</v>
      </c>
    </row>
    <row r="76" spans="1:8" s="59" customFormat="1">
      <c r="A76" s="68">
        <v>40974</v>
      </c>
      <c r="B76" s="69" t="s">
        <v>538</v>
      </c>
      <c r="C76" s="68">
        <v>40974</v>
      </c>
      <c r="D76" s="70" t="s">
        <v>1066</v>
      </c>
      <c r="E76" s="71">
        <v>32.79</v>
      </c>
      <c r="F76" s="73" t="s">
        <v>384</v>
      </c>
      <c r="G76" s="73" t="s">
        <v>387</v>
      </c>
      <c r="H76" s="73" t="s">
        <v>387</v>
      </c>
    </row>
    <row r="77" spans="1:8" s="59" customFormat="1">
      <c r="A77" s="68">
        <v>40975</v>
      </c>
      <c r="B77" s="69" t="s">
        <v>539</v>
      </c>
      <c r="C77" s="68">
        <v>40977</v>
      </c>
      <c r="D77" s="70" t="s">
        <v>1066</v>
      </c>
      <c r="E77" s="71">
        <v>25.68</v>
      </c>
      <c r="F77" s="73" t="s">
        <v>384</v>
      </c>
      <c r="G77" s="73" t="s">
        <v>387</v>
      </c>
      <c r="H77" s="73" t="s">
        <v>387</v>
      </c>
    </row>
    <row r="78" spans="1:8">
      <c r="A78" s="84">
        <v>40975</v>
      </c>
      <c r="B78" s="85" t="s">
        <v>721</v>
      </c>
      <c r="C78" s="86">
        <v>40946</v>
      </c>
      <c r="D78" s="87" t="s">
        <v>686</v>
      </c>
      <c r="E78" s="88">
        <v>50.61</v>
      </c>
      <c r="F78" s="89" t="s">
        <v>384</v>
      </c>
      <c r="G78" s="89">
        <v>421</v>
      </c>
      <c r="H78" s="115"/>
    </row>
    <row r="79" spans="1:8">
      <c r="A79" s="91">
        <v>40975</v>
      </c>
      <c r="B79" s="92" t="s">
        <v>721</v>
      </c>
      <c r="C79" s="93">
        <v>40946</v>
      </c>
      <c r="D79" s="94" t="s">
        <v>686</v>
      </c>
      <c r="E79" s="95">
        <v>8.15</v>
      </c>
      <c r="F79" s="96" t="s">
        <v>360</v>
      </c>
      <c r="G79" s="96">
        <v>421</v>
      </c>
      <c r="H79" s="116"/>
    </row>
    <row r="80" spans="1:8">
      <c r="A80" s="148">
        <v>40977</v>
      </c>
      <c r="B80" s="149" t="s">
        <v>542</v>
      </c>
      <c r="C80" s="148">
        <v>40976</v>
      </c>
      <c r="D80" s="150" t="s">
        <v>974</v>
      </c>
      <c r="E80" s="151">
        <v>155</v>
      </c>
      <c r="F80" s="152" t="s">
        <v>542</v>
      </c>
      <c r="G80" s="152" t="s">
        <v>226</v>
      </c>
      <c r="H80" s="152" t="s">
        <v>226</v>
      </c>
    </row>
    <row r="81" spans="1:8">
      <c r="A81" s="68">
        <v>40977</v>
      </c>
      <c r="B81" s="69" t="s">
        <v>753</v>
      </c>
      <c r="C81" s="68">
        <v>40974</v>
      </c>
      <c r="D81" s="70" t="s">
        <v>754</v>
      </c>
      <c r="E81" s="71">
        <v>207.4</v>
      </c>
      <c r="F81" s="72" t="s">
        <v>360</v>
      </c>
      <c r="G81" s="72">
        <v>247</v>
      </c>
      <c r="H81" s="72" t="s">
        <v>189</v>
      </c>
    </row>
    <row r="82" spans="1:8">
      <c r="A82" s="68">
        <v>40981</v>
      </c>
      <c r="B82" s="69" t="s">
        <v>970</v>
      </c>
      <c r="C82" s="68">
        <v>40996</v>
      </c>
      <c r="D82" s="70" t="s">
        <v>971</v>
      </c>
      <c r="E82" s="71">
        <v>185.5</v>
      </c>
      <c r="F82" s="72" t="s">
        <v>384</v>
      </c>
      <c r="G82" s="72">
        <v>153</v>
      </c>
      <c r="H82" s="72" t="s">
        <v>166</v>
      </c>
    </row>
    <row r="83" spans="1:8">
      <c r="A83" s="68">
        <v>40981</v>
      </c>
      <c r="B83" s="69" t="s">
        <v>972</v>
      </c>
      <c r="C83" s="68">
        <v>40980</v>
      </c>
      <c r="D83" s="70" t="s">
        <v>971</v>
      </c>
      <c r="E83" s="71">
        <v>200.17</v>
      </c>
      <c r="F83" s="72" t="s">
        <v>384</v>
      </c>
      <c r="G83" s="72">
        <v>150</v>
      </c>
      <c r="H83" s="72" t="s">
        <v>166</v>
      </c>
    </row>
    <row r="84" spans="1:8">
      <c r="A84" s="68">
        <v>40982</v>
      </c>
      <c r="B84" s="69" t="s">
        <v>543</v>
      </c>
      <c r="C84" s="68">
        <v>40982</v>
      </c>
      <c r="D84" s="70" t="s">
        <v>1066</v>
      </c>
      <c r="E84" s="71">
        <v>17.25</v>
      </c>
      <c r="F84" s="72" t="s">
        <v>384</v>
      </c>
      <c r="G84" s="72" t="s">
        <v>387</v>
      </c>
      <c r="H84" s="72" t="s">
        <v>387</v>
      </c>
    </row>
    <row r="85" spans="1:8">
      <c r="A85" s="84">
        <v>40989</v>
      </c>
      <c r="B85" s="85" t="s">
        <v>924</v>
      </c>
      <c r="C85" s="86">
        <v>40967</v>
      </c>
      <c r="D85" s="87" t="s">
        <v>933</v>
      </c>
      <c r="E85" s="88">
        <v>30.5</v>
      </c>
      <c r="F85" s="89" t="s">
        <v>384</v>
      </c>
      <c r="G85" s="89">
        <v>64</v>
      </c>
      <c r="H85" s="90" t="s">
        <v>159</v>
      </c>
    </row>
    <row r="86" spans="1:8">
      <c r="A86" s="91">
        <v>40989</v>
      </c>
      <c r="B86" s="92" t="s">
        <v>924</v>
      </c>
      <c r="C86" s="93">
        <v>40967</v>
      </c>
      <c r="D86" s="94" t="s">
        <v>933</v>
      </c>
      <c r="E86" s="95">
        <v>152.5</v>
      </c>
      <c r="F86" s="96" t="s">
        <v>366</v>
      </c>
      <c r="G86" s="96">
        <v>64</v>
      </c>
      <c r="H86" s="97" t="s">
        <v>159</v>
      </c>
    </row>
    <row r="87" spans="1:8">
      <c r="A87" s="68">
        <v>40989</v>
      </c>
      <c r="B87" s="69" t="s">
        <v>925</v>
      </c>
      <c r="C87" s="68">
        <v>40962</v>
      </c>
      <c r="D87" s="70" t="s">
        <v>1032</v>
      </c>
      <c r="E87" s="71">
        <v>57.14</v>
      </c>
      <c r="F87" s="72" t="s">
        <v>384</v>
      </c>
      <c r="G87" s="72">
        <v>62</v>
      </c>
      <c r="H87" s="72" t="s">
        <v>171</v>
      </c>
    </row>
    <row r="88" spans="1:8">
      <c r="A88" s="68">
        <v>40989</v>
      </c>
      <c r="B88" s="69" t="s">
        <v>926</v>
      </c>
      <c r="C88" s="68">
        <v>40962</v>
      </c>
      <c r="D88" s="70" t="s">
        <v>1032</v>
      </c>
      <c r="E88" s="71">
        <v>1906.62</v>
      </c>
      <c r="F88" s="72" t="s">
        <v>384</v>
      </c>
      <c r="G88" s="72" t="s">
        <v>167</v>
      </c>
      <c r="H88" s="72" t="s">
        <v>167</v>
      </c>
    </row>
    <row r="89" spans="1:8">
      <c r="A89" s="38">
        <v>40989</v>
      </c>
      <c r="B89" s="50" t="s">
        <v>932</v>
      </c>
      <c r="C89" s="38">
        <v>40851</v>
      </c>
      <c r="D89" s="39" t="s">
        <v>934</v>
      </c>
      <c r="E89" s="40">
        <v>558.76</v>
      </c>
      <c r="F89" s="67"/>
      <c r="G89" s="67"/>
      <c r="H89" s="67"/>
    </row>
    <row r="90" spans="1:8">
      <c r="A90" s="68">
        <v>40989</v>
      </c>
      <c r="B90" s="69" t="s">
        <v>1055</v>
      </c>
      <c r="C90" s="68">
        <v>40967</v>
      </c>
      <c r="D90" s="70" t="s">
        <v>935</v>
      </c>
      <c r="E90" s="71">
        <v>1220</v>
      </c>
      <c r="F90" s="72" t="s">
        <v>384</v>
      </c>
      <c r="G90" s="72">
        <v>68</v>
      </c>
      <c r="H90" s="114"/>
    </row>
    <row r="91" spans="1:8">
      <c r="A91" s="68">
        <v>40989</v>
      </c>
      <c r="B91" s="69" t="s">
        <v>927</v>
      </c>
      <c r="C91" s="68">
        <v>40964</v>
      </c>
      <c r="D91" s="70" t="s">
        <v>936</v>
      </c>
      <c r="E91" s="71">
        <v>51.87</v>
      </c>
      <c r="F91" s="72" t="s">
        <v>384</v>
      </c>
      <c r="G91" s="72">
        <v>63</v>
      </c>
      <c r="H91" s="72" t="s">
        <v>387</v>
      </c>
    </row>
    <row r="92" spans="1:8">
      <c r="A92" s="68">
        <v>40989</v>
      </c>
      <c r="B92" s="69" t="s">
        <v>1038</v>
      </c>
      <c r="C92" s="68">
        <v>40967</v>
      </c>
      <c r="D92" s="70" t="s">
        <v>937</v>
      </c>
      <c r="E92" s="71">
        <v>3000</v>
      </c>
      <c r="F92" s="72" t="s">
        <v>384</v>
      </c>
      <c r="G92" s="72">
        <v>71</v>
      </c>
      <c r="H92" s="72" t="s">
        <v>174</v>
      </c>
    </row>
    <row r="93" spans="1:8">
      <c r="A93" s="68">
        <v>40989</v>
      </c>
      <c r="B93" s="69" t="s">
        <v>1038</v>
      </c>
      <c r="C93" s="68">
        <v>40943</v>
      </c>
      <c r="D93" s="70" t="s">
        <v>938</v>
      </c>
      <c r="E93" s="71">
        <v>2000</v>
      </c>
      <c r="F93" s="72"/>
      <c r="G93" s="72">
        <v>58</v>
      </c>
      <c r="H93" s="72" t="s">
        <v>168</v>
      </c>
    </row>
    <row r="94" spans="1:8">
      <c r="A94" s="68">
        <v>40989</v>
      </c>
      <c r="B94" s="69" t="s">
        <v>1071</v>
      </c>
      <c r="C94" s="68">
        <v>40967</v>
      </c>
      <c r="D94" s="70" t="s">
        <v>939</v>
      </c>
      <c r="E94" s="71">
        <v>268.39999999999998</v>
      </c>
      <c r="F94" s="72" t="s">
        <v>384</v>
      </c>
      <c r="G94" s="72">
        <v>73</v>
      </c>
      <c r="H94" s="72" t="s">
        <v>167</v>
      </c>
    </row>
    <row r="95" spans="1:8">
      <c r="A95" s="68">
        <v>40989</v>
      </c>
      <c r="B95" s="69" t="s">
        <v>928</v>
      </c>
      <c r="C95" s="68">
        <v>40967</v>
      </c>
      <c r="D95" s="70" t="s">
        <v>940</v>
      </c>
      <c r="E95" s="71">
        <v>610</v>
      </c>
      <c r="F95" s="72" t="s">
        <v>384</v>
      </c>
      <c r="G95" s="72">
        <v>72</v>
      </c>
      <c r="H95" s="72" t="s">
        <v>174</v>
      </c>
    </row>
    <row r="96" spans="1:8">
      <c r="A96" s="68">
        <v>40989</v>
      </c>
      <c r="B96" s="69" t="s">
        <v>929</v>
      </c>
      <c r="C96" s="68">
        <v>40967</v>
      </c>
      <c r="D96" s="70" t="s">
        <v>941</v>
      </c>
      <c r="E96" s="71">
        <v>563.64</v>
      </c>
      <c r="F96" s="72" t="s">
        <v>384</v>
      </c>
      <c r="G96" s="72">
        <v>69</v>
      </c>
      <c r="H96" s="72" t="s">
        <v>173</v>
      </c>
    </row>
    <row r="97" spans="1:8">
      <c r="A97" s="68">
        <v>40989</v>
      </c>
      <c r="B97" s="69" t="s">
        <v>930</v>
      </c>
      <c r="C97" s="68">
        <v>40967</v>
      </c>
      <c r="D97" s="70" t="s">
        <v>941</v>
      </c>
      <c r="E97" s="71">
        <v>539.24</v>
      </c>
      <c r="F97" s="72" t="s">
        <v>384</v>
      </c>
      <c r="G97" s="72">
        <v>70</v>
      </c>
      <c r="H97" s="72" t="s">
        <v>173</v>
      </c>
    </row>
    <row r="98" spans="1:8">
      <c r="A98" s="68">
        <v>40989</v>
      </c>
      <c r="B98" s="69" t="s">
        <v>262</v>
      </c>
      <c r="C98" s="68">
        <v>41037</v>
      </c>
      <c r="D98" s="70" t="s">
        <v>1020</v>
      </c>
      <c r="E98" s="71">
        <v>136.58000000000001</v>
      </c>
      <c r="F98" s="72" t="s">
        <v>384</v>
      </c>
      <c r="G98" s="72">
        <v>433</v>
      </c>
      <c r="H98" s="114"/>
    </row>
    <row r="99" spans="1:8">
      <c r="A99" s="68">
        <v>40989</v>
      </c>
      <c r="B99" s="69" t="s">
        <v>1038</v>
      </c>
      <c r="C99" s="68">
        <v>40955</v>
      </c>
      <c r="D99" s="70" t="s">
        <v>942</v>
      </c>
      <c r="E99" s="71">
        <v>350</v>
      </c>
      <c r="F99" s="72" t="s">
        <v>384</v>
      </c>
      <c r="G99" s="72">
        <v>49</v>
      </c>
      <c r="H99" s="72" t="s">
        <v>166</v>
      </c>
    </row>
    <row r="100" spans="1:8">
      <c r="A100" s="68">
        <v>40989</v>
      </c>
      <c r="B100" s="69" t="s">
        <v>931</v>
      </c>
      <c r="C100" s="68">
        <v>40967</v>
      </c>
      <c r="D100" s="70" t="s">
        <v>943</v>
      </c>
      <c r="E100" s="71">
        <v>119</v>
      </c>
      <c r="F100" s="72" t="s">
        <v>384</v>
      </c>
      <c r="G100" s="72">
        <v>67</v>
      </c>
      <c r="H100" s="72" t="s">
        <v>172</v>
      </c>
    </row>
    <row r="101" spans="1:8">
      <c r="A101" s="84">
        <v>40989</v>
      </c>
      <c r="B101" s="85" t="s">
        <v>690</v>
      </c>
      <c r="C101" s="86">
        <v>40946</v>
      </c>
      <c r="D101" s="87" t="s">
        <v>943</v>
      </c>
      <c r="E101" s="88">
        <v>18.3</v>
      </c>
      <c r="F101" s="89" t="s">
        <v>384</v>
      </c>
      <c r="G101" s="89">
        <v>38</v>
      </c>
      <c r="H101" s="90" t="s">
        <v>163</v>
      </c>
    </row>
    <row r="102" spans="1:8">
      <c r="A102" s="91">
        <v>40989</v>
      </c>
      <c r="B102" s="92" t="s">
        <v>690</v>
      </c>
      <c r="C102" s="93">
        <v>40946</v>
      </c>
      <c r="D102" s="94" t="s">
        <v>943</v>
      </c>
      <c r="E102" s="95">
        <v>18.3</v>
      </c>
      <c r="F102" s="96" t="s">
        <v>366</v>
      </c>
      <c r="G102" s="96">
        <v>38</v>
      </c>
      <c r="H102" s="97" t="s">
        <v>163</v>
      </c>
    </row>
    <row r="103" spans="1:8">
      <c r="A103" s="68">
        <v>40989</v>
      </c>
      <c r="B103" s="69" t="s">
        <v>1055</v>
      </c>
      <c r="C103" s="68">
        <v>40967</v>
      </c>
      <c r="D103" s="70" t="s">
        <v>1058</v>
      </c>
      <c r="E103" s="71">
        <v>26.47</v>
      </c>
      <c r="F103" s="72" t="s">
        <v>383</v>
      </c>
      <c r="G103" s="72">
        <v>65</v>
      </c>
      <c r="H103" s="72" t="s">
        <v>387</v>
      </c>
    </row>
    <row r="104" spans="1:8">
      <c r="A104" s="68">
        <v>40989</v>
      </c>
      <c r="B104" s="69" t="s">
        <v>978</v>
      </c>
      <c r="C104" s="68">
        <v>40967</v>
      </c>
      <c r="D104" s="70" t="s">
        <v>1058</v>
      </c>
      <c r="E104" s="71">
        <v>35.6</v>
      </c>
      <c r="F104" s="72"/>
      <c r="G104" s="72">
        <v>66</v>
      </c>
      <c r="H104" s="72" t="s">
        <v>387</v>
      </c>
    </row>
    <row r="105" spans="1:8">
      <c r="A105" s="84">
        <v>40989</v>
      </c>
      <c r="B105" s="85" t="s">
        <v>1038</v>
      </c>
      <c r="C105" s="86">
        <v>40939</v>
      </c>
      <c r="D105" s="87" t="s">
        <v>966</v>
      </c>
      <c r="E105" s="88">
        <v>211.2</v>
      </c>
      <c r="F105" s="89" t="s">
        <v>384</v>
      </c>
      <c r="G105" s="89">
        <v>77</v>
      </c>
      <c r="H105" s="90" t="s">
        <v>178</v>
      </c>
    </row>
    <row r="106" spans="1:8">
      <c r="A106" s="98">
        <v>40989</v>
      </c>
      <c r="B106" s="69" t="s">
        <v>1038</v>
      </c>
      <c r="C106" s="68">
        <v>40939</v>
      </c>
      <c r="D106" s="70" t="s">
        <v>966</v>
      </c>
      <c r="E106" s="71">
        <v>35.200000000000003</v>
      </c>
      <c r="F106" s="72" t="s">
        <v>360</v>
      </c>
      <c r="G106" s="72">
        <v>77</v>
      </c>
      <c r="H106" s="99" t="s">
        <v>178</v>
      </c>
    </row>
    <row r="107" spans="1:8">
      <c r="A107" s="91">
        <v>40989</v>
      </c>
      <c r="B107" s="92" t="s">
        <v>1038</v>
      </c>
      <c r="C107" s="93">
        <v>40939</v>
      </c>
      <c r="D107" s="94" t="s">
        <v>966</v>
      </c>
      <c r="E107" s="95">
        <v>105.6</v>
      </c>
      <c r="F107" s="96" t="s">
        <v>379</v>
      </c>
      <c r="G107" s="96">
        <v>77</v>
      </c>
      <c r="H107" s="97" t="s">
        <v>178</v>
      </c>
    </row>
    <row r="108" spans="1:8">
      <c r="A108" s="68">
        <v>40990</v>
      </c>
      <c r="B108" s="69" t="s">
        <v>544</v>
      </c>
      <c r="C108" s="68">
        <v>40991</v>
      </c>
      <c r="D108" s="70" t="s">
        <v>545</v>
      </c>
      <c r="E108" s="71">
        <v>10.89</v>
      </c>
      <c r="F108" s="72" t="s">
        <v>384</v>
      </c>
      <c r="G108" s="72" t="s">
        <v>387</v>
      </c>
      <c r="H108" s="72" t="s">
        <v>387</v>
      </c>
    </row>
    <row r="109" spans="1:8">
      <c r="A109" s="68">
        <v>40990</v>
      </c>
      <c r="B109" s="69" t="s">
        <v>546</v>
      </c>
      <c r="C109" s="68">
        <v>40991</v>
      </c>
      <c r="D109" s="70" t="s">
        <v>1066</v>
      </c>
      <c r="E109" s="71">
        <v>42.8</v>
      </c>
      <c r="F109" s="72" t="s">
        <v>384</v>
      </c>
      <c r="G109" s="72" t="s">
        <v>387</v>
      </c>
      <c r="H109" s="72" t="s">
        <v>387</v>
      </c>
    </row>
    <row r="110" spans="1:8">
      <c r="A110" s="105" t="s">
        <v>967</v>
      </c>
      <c r="B110" s="85">
        <v>9160576458</v>
      </c>
      <c r="C110" s="86">
        <v>40998</v>
      </c>
      <c r="D110" s="109" t="s">
        <v>1020</v>
      </c>
      <c r="E110" s="88">
        <v>155.63999999999999</v>
      </c>
      <c r="F110" s="89" t="s">
        <v>384</v>
      </c>
      <c r="G110" s="89">
        <v>206</v>
      </c>
      <c r="H110" s="90" t="s">
        <v>189</v>
      </c>
    </row>
    <row r="111" spans="1:8">
      <c r="A111" s="106" t="s">
        <v>967</v>
      </c>
      <c r="B111" s="69">
        <v>9160576458</v>
      </c>
      <c r="C111" s="68">
        <v>40998</v>
      </c>
      <c r="D111" s="108" t="s">
        <v>1020</v>
      </c>
      <c r="E111" s="71">
        <v>2</v>
      </c>
      <c r="F111" s="72" t="s">
        <v>384</v>
      </c>
      <c r="G111" s="72">
        <v>206</v>
      </c>
      <c r="H111" s="99" t="s">
        <v>207</v>
      </c>
    </row>
    <row r="112" spans="1:8">
      <c r="A112" s="107" t="s">
        <v>967</v>
      </c>
      <c r="B112" s="92">
        <v>9160576458</v>
      </c>
      <c r="C112" s="93">
        <v>40998</v>
      </c>
      <c r="D112" s="110" t="s">
        <v>1020</v>
      </c>
      <c r="E112" s="95">
        <v>1.22</v>
      </c>
      <c r="F112" s="96" t="s">
        <v>384</v>
      </c>
      <c r="G112" s="96">
        <v>206</v>
      </c>
      <c r="H112" s="97" t="s">
        <v>206</v>
      </c>
    </row>
    <row r="113" spans="1:8">
      <c r="A113" s="50" t="s">
        <v>967</v>
      </c>
      <c r="B113" s="38"/>
      <c r="C113" s="39"/>
      <c r="D113" s="61" t="s">
        <v>1020</v>
      </c>
      <c r="E113" s="40">
        <v>15000</v>
      </c>
      <c r="F113" s="67"/>
      <c r="G113" s="67"/>
      <c r="H113" s="67"/>
    </row>
    <row r="114" spans="1:8">
      <c r="A114" s="105" t="s">
        <v>967</v>
      </c>
      <c r="B114" s="85" t="s">
        <v>140</v>
      </c>
      <c r="C114" s="86">
        <v>41075</v>
      </c>
      <c r="D114" s="109" t="s">
        <v>1020</v>
      </c>
      <c r="E114" s="88">
        <v>1640.1</v>
      </c>
      <c r="F114" s="89" t="s">
        <v>360</v>
      </c>
      <c r="G114" s="89">
        <v>600</v>
      </c>
      <c r="H114" s="90" t="s">
        <v>189</v>
      </c>
    </row>
    <row r="115" spans="1:8">
      <c r="A115" s="106" t="s">
        <v>967</v>
      </c>
      <c r="B115" s="69" t="s">
        <v>140</v>
      </c>
      <c r="C115" s="68">
        <v>41075</v>
      </c>
      <c r="D115" s="108" t="s">
        <v>1020</v>
      </c>
      <c r="E115" s="71">
        <v>2</v>
      </c>
      <c r="F115" s="72" t="s">
        <v>360</v>
      </c>
      <c r="G115" s="72">
        <v>600</v>
      </c>
      <c r="H115" s="99" t="s">
        <v>207</v>
      </c>
    </row>
    <row r="116" spans="1:8">
      <c r="A116" s="107" t="s">
        <v>967</v>
      </c>
      <c r="B116" s="92" t="s">
        <v>140</v>
      </c>
      <c r="C116" s="93">
        <v>41075</v>
      </c>
      <c r="D116" s="110" t="s">
        <v>1020</v>
      </c>
      <c r="E116" s="95">
        <v>14.64</v>
      </c>
      <c r="F116" s="96" t="s">
        <v>360</v>
      </c>
      <c r="G116" s="96">
        <v>600</v>
      </c>
      <c r="H116" s="97" t="s">
        <v>206</v>
      </c>
    </row>
    <row r="117" spans="1:8">
      <c r="A117" s="105" t="s">
        <v>967</v>
      </c>
      <c r="B117" s="85" t="s">
        <v>141</v>
      </c>
      <c r="C117" s="86">
        <v>41075</v>
      </c>
      <c r="D117" s="109" t="s">
        <v>1020</v>
      </c>
      <c r="E117" s="88">
        <v>7260.9</v>
      </c>
      <c r="F117" s="89" t="s">
        <v>360</v>
      </c>
      <c r="G117" s="89">
        <v>601</v>
      </c>
      <c r="H117" s="90" t="s">
        <v>189</v>
      </c>
    </row>
    <row r="118" spans="1:8">
      <c r="A118" s="106" t="s">
        <v>967</v>
      </c>
      <c r="B118" s="69" t="s">
        <v>141</v>
      </c>
      <c r="C118" s="68">
        <v>41075</v>
      </c>
      <c r="D118" s="108" t="s">
        <v>1020</v>
      </c>
      <c r="E118" s="71">
        <v>2</v>
      </c>
      <c r="F118" s="72" t="s">
        <v>360</v>
      </c>
      <c r="G118" s="72">
        <v>601</v>
      </c>
      <c r="H118" s="99" t="s">
        <v>207</v>
      </c>
    </row>
    <row r="119" spans="1:8">
      <c r="A119" s="107" t="s">
        <v>967</v>
      </c>
      <c r="B119" s="92" t="s">
        <v>141</v>
      </c>
      <c r="C119" s="93">
        <v>41075</v>
      </c>
      <c r="D119" s="110" t="s">
        <v>1020</v>
      </c>
      <c r="E119" s="95">
        <v>1.22</v>
      </c>
      <c r="F119" s="96" t="s">
        <v>360</v>
      </c>
      <c r="G119" s="96">
        <v>601</v>
      </c>
      <c r="H119" s="97" t="s">
        <v>206</v>
      </c>
    </row>
    <row r="120" spans="1:8">
      <c r="A120" s="105" t="s">
        <v>967</v>
      </c>
      <c r="B120" s="85" t="s">
        <v>142</v>
      </c>
      <c r="C120" s="86">
        <v>41075</v>
      </c>
      <c r="D120" s="109" t="s">
        <v>1020</v>
      </c>
      <c r="E120" s="88">
        <v>2001.78</v>
      </c>
      <c r="F120" s="89" t="s">
        <v>360</v>
      </c>
      <c r="G120" s="89">
        <v>602</v>
      </c>
      <c r="H120" s="90" t="s">
        <v>189</v>
      </c>
    </row>
    <row r="121" spans="1:8">
      <c r="A121" s="107" t="s">
        <v>967</v>
      </c>
      <c r="B121" s="92" t="s">
        <v>142</v>
      </c>
      <c r="C121" s="93">
        <v>41075</v>
      </c>
      <c r="D121" s="110" t="s">
        <v>1020</v>
      </c>
      <c r="E121" s="95">
        <v>1.22</v>
      </c>
      <c r="F121" s="96" t="s">
        <v>360</v>
      </c>
      <c r="G121" s="96">
        <v>602</v>
      </c>
      <c r="H121" s="97" t="s">
        <v>206</v>
      </c>
    </row>
    <row r="122" spans="1:8">
      <c r="A122" s="105" t="s">
        <v>967</v>
      </c>
      <c r="B122" s="85" t="s">
        <v>143</v>
      </c>
      <c r="C122" s="86">
        <v>41075</v>
      </c>
      <c r="D122" s="109" t="s">
        <v>1020</v>
      </c>
      <c r="E122" s="88">
        <v>1846.79</v>
      </c>
      <c r="F122" s="89" t="s">
        <v>360</v>
      </c>
      <c r="G122" s="89">
        <v>603</v>
      </c>
      <c r="H122" s="90" t="s">
        <v>189</v>
      </c>
    </row>
    <row r="123" spans="1:8">
      <c r="A123" s="106" t="s">
        <v>967</v>
      </c>
      <c r="B123" s="69" t="s">
        <v>143</v>
      </c>
      <c r="C123" s="68">
        <v>41075</v>
      </c>
      <c r="D123" s="108" t="s">
        <v>1020</v>
      </c>
      <c r="E123" s="71">
        <v>2</v>
      </c>
      <c r="F123" s="72" t="s">
        <v>360</v>
      </c>
      <c r="G123" s="72">
        <v>603</v>
      </c>
      <c r="H123" s="99" t="s">
        <v>207</v>
      </c>
    </row>
    <row r="124" spans="1:8">
      <c r="A124" s="107" t="s">
        <v>967</v>
      </c>
      <c r="B124" s="92" t="s">
        <v>143</v>
      </c>
      <c r="C124" s="93">
        <v>41075</v>
      </c>
      <c r="D124" s="110" t="s">
        <v>1020</v>
      </c>
      <c r="E124" s="95">
        <v>1.22</v>
      </c>
      <c r="F124" s="96" t="s">
        <v>360</v>
      </c>
      <c r="G124" s="96">
        <v>603</v>
      </c>
      <c r="H124" s="97" t="s">
        <v>206</v>
      </c>
    </row>
    <row r="125" spans="1:8">
      <c r="A125" s="107" t="s">
        <v>967</v>
      </c>
      <c r="B125" s="92" t="s">
        <v>144</v>
      </c>
      <c r="C125" s="93">
        <v>41075</v>
      </c>
      <c r="D125" s="110" t="s">
        <v>1020</v>
      </c>
      <c r="E125" s="95">
        <v>4.88</v>
      </c>
      <c r="F125" s="96" t="s">
        <v>360</v>
      </c>
      <c r="G125" s="96">
        <v>604</v>
      </c>
      <c r="H125" s="97" t="s">
        <v>206</v>
      </c>
    </row>
    <row r="126" spans="1:8">
      <c r="A126" s="105" t="s">
        <v>967</v>
      </c>
      <c r="B126" s="85" t="s">
        <v>145</v>
      </c>
      <c r="C126" s="86">
        <v>41075</v>
      </c>
      <c r="D126" s="109" t="s">
        <v>1020</v>
      </c>
      <c r="E126" s="88">
        <v>493.08</v>
      </c>
      <c r="F126" s="89" t="s">
        <v>360</v>
      </c>
      <c r="G126" s="89">
        <v>605</v>
      </c>
      <c r="H126" s="90" t="s">
        <v>189</v>
      </c>
    </row>
    <row r="127" spans="1:8">
      <c r="A127" s="106" t="s">
        <v>967</v>
      </c>
      <c r="B127" s="69" t="s">
        <v>145</v>
      </c>
      <c r="C127" s="68">
        <v>41075</v>
      </c>
      <c r="D127" s="108" t="s">
        <v>1020</v>
      </c>
      <c r="E127" s="71">
        <v>2</v>
      </c>
      <c r="F127" s="72" t="s">
        <v>360</v>
      </c>
      <c r="G127" s="72">
        <v>605</v>
      </c>
      <c r="H127" s="99" t="s">
        <v>207</v>
      </c>
    </row>
    <row r="128" spans="1:8">
      <c r="A128" s="107" t="s">
        <v>967</v>
      </c>
      <c r="B128" s="92" t="s">
        <v>145</v>
      </c>
      <c r="C128" s="93">
        <v>41075</v>
      </c>
      <c r="D128" s="110" t="s">
        <v>1020</v>
      </c>
      <c r="E128" s="95">
        <v>1.22</v>
      </c>
      <c r="F128" s="96" t="s">
        <v>360</v>
      </c>
      <c r="G128" s="96">
        <v>605</v>
      </c>
      <c r="H128" s="97" t="s">
        <v>206</v>
      </c>
    </row>
    <row r="129" spans="1:8">
      <c r="A129" s="105" t="s">
        <v>967</v>
      </c>
      <c r="B129" s="85" t="s">
        <v>146</v>
      </c>
      <c r="C129" s="86">
        <v>41075</v>
      </c>
      <c r="D129" s="109" t="s">
        <v>1020</v>
      </c>
      <c r="E129" s="88">
        <v>909.15</v>
      </c>
      <c r="F129" s="89" t="s">
        <v>360</v>
      </c>
      <c r="G129" s="89">
        <v>606</v>
      </c>
      <c r="H129" s="90" t="s">
        <v>189</v>
      </c>
    </row>
    <row r="130" spans="1:8">
      <c r="A130" s="106" t="s">
        <v>967</v>
      </c>
      <c r="B130" s="69" t="s">
        <v>146</v>
      </c>
      <c r="C130" s="68">
        <v>41075</v>
      </c>
      <c r="D130" s="108" t="s">
        <v>1020</v>
      </c>
      <c r="E130" s="71">
        <v>2</v>
      </c>
      <c r="F130" s="72" t="s">
        <v>360</v>
      </c>
      <c r="G130" s="72">
        <v>606</v>
      </c>
      <c r="H130" s="99" t="s">
        <v>207</v>
      </c>
    </row>
    <row r="131" spans="1:8">
      <c r="A131" s="107" t="s">
        <v>967</v>
      </c>
      <c r="B131" s="92" t="s">
        <v>146</v>
      </c>
      <c r="C131" s="93">
        <v>41075</v>
      </c>
      <c r="D131" s="110" t="s">
        <v>1020</v>
      </c>
      <c r="E131" s="95">
        <v>1.22</v>
      </c>
      <c r="F131" s="96" t="s">
        <v>360</v>
      </c>
      <c r="G131" s="96">
        <v>606</v>
      </c>
      <c r="H131" s="97" t="s">
        <v>206</v>
      </c>
    </row>
    <row r="132" spans="1:8">
      <c r="A132" s="105" t="s">
        <v>967</v>
      </c>
      <c r="B132" s="85" t="s">
        <v>147</v>
      </c>
      <c r="C132" s="86">
        <v>41075</v>
      </c>
      <c r="D132" s="109" t="s">
        <v>1020</v>
      </c>
      <c r="E132" s="88">
        <v>1021.38</v>
      </c>
      <c r="F132" s="89" t="s">
        <v>360</v>
      </c>
      <c r="G132" s="89">
        <v>607</v>
      </c>
      <c r="H132" s="90" t="s">
        <v>189</v>
      </c>
    </row>
    <row r="133" spans="1:8">
      <c r="A133" s="106" t="s">
        <v>967</v>
      </c>
      <c r="B133" s="69" t="s">
        <v>147</v>
      </c>
      <c r="C133" s="68">
        <v>41075</v>
      </c>
      <c r="D133" s="108" t="s">
        <v>1020</v>
      </c>
      <c r="E133" s="71">
        <v>2</v>
      </c>
      <c r="F133" s="72" t="s">
        <v>360</v>
      </c>
      <c r="G133" s="72">
        <v>607</v>
      </c>
      <c r="H133" s="99" t="s">
        <v>207</v>
      </c>
    </row>
    <row r="134" spans="1:8">
      <c r="A134" s="107" t="s">
        <v>967</v>
      </c>
      <c r="B134" s="92" t="s">
        <v>147</v>
      </c>
      <c r="C134" s="93">
        <v>41075</v>
      </c>
      <c r="D134" s="110" t="s">
        <v>1020</v>
      </c>
      <c r="E134" s="95">
        <v>4.88</v>
      </c>
      <c r="F134" s="96" t="s">
        <v>360</v>
      </c>
      <c r="G134" s="96">
        <v>607</v>
      </c>
      <c r="H134" s="97" t="s">
        <v>206</v>
      </c>
    </row>
    <row r="135" spans="1:8">
      <c r="A135" s="105" t="s">
        <v>967</v>
      </c>
      <c r="B135" s="85" t="s">
        <v>148</v>
      </c>
      <c r="C135" s="86">
        <v>41075</v>
      </c>
      <c r="D135" s="109" t="s">
        <v>1020</v>
      </c>
      <c r="E135" s="88">
        <v>105.66</v>
      </c>
      <c r="F135" s="89" t="s">
        <v>360</v>
      </c>
      <c r="G135" s="89">
        <v>608</v>
      </c>
      <c r="H135" s="90" t="s">
        <v>189</v>
      </c>
    </row>
    <row r="136" spans="1:8">
      <c r="A136" s="106" t="s">
        <v>967</v>
      </c>
      <c r="B136" s="69" t="s">
        <v>148</v>
      </c>
      <c r="C136" s="68">
        <v>41075</v>
      </c>
      <c r="D136" s="108" t="s">
        <v>1020</v>
      </c>
      <c r="E136" s="71">
        <v>2</v>
      </c>
      <c r="F136" s="72" t="s">
        <v>360</v>
      </c>
      <c r="G136" s="72">
        <v>608</v>
      </c>
      <c r="H136" s="99" t="s">
        <v>207</v>
      </c>
    </row>
    <row r="137" spans="1:8">
      <c r="A137" s="107" t="s">
        <v>967</v>
      </c>
      <c r="B137" s="92" t="s">
        <v>148</v>
      </c>
      <c r="C137" s="93">
        <v>41075</v>
      </c>
      <c r="D137" s="110" t="s">
        <v>1020</v>
      </c>
      <c r="E137" s="95">
        <v>4.88</v>
      </c>
      <c r="F137" s="96" t="s">
        <v>360</v>
      </c>
      <c r="G137" s="96">
        <v>608</v>
      </c>
      <c r="H137" s="97" t="s">
        <v>206</v>
      </c>
    </row>
    <row r="138" spans="1:8">
      <c r="A138" s="105" t="s">
        <v>967</v>
      </c>
      <c r="B138" s="85" t="s">
        <v>149</v>
      </c>
      <c r="C138" s="86">
        <v>41075</v>
      </c>
      <c r="D138" s="109" t="s">
        <v>1020</v>
      </c>
      <c r="E138" s="88">
        <v>62.49</v>
      </c>
      <c r="F138" s="89" t="s">
        <v>360</v>
      </c>
      <c r="G138" s="89">
        <v>609</v>
      </c>
      <c r="H138" s="90" t="s">
        <v>189</v>
      </c>
    </row>
    <row r="139" spans="1:8">
      <c r="A139" s="107" t="s">
        <v>967</v>
      </c>
      <c r="B139" s="92" t="s">
        <v>149</v>
      </c>
      <c r="C139" s="93">
        <v>41075</v>
      </c>
      <c r="D139" s="110" t="s">
        <v>1020</v>
      </c>
      <c r="E139" s="95">
        <v>1.22</v>
      </c>
      <c r="F139" s="96" t="s">
        <v>360</v>
      </c>
      <c r="G139" s="96">
        <v>609</v>
      </c>
      <c r="H139" s="97" t="s">
        <v>206</v>
      </c>
    </row>
    <row r="140" spans="1:8">
      <c r="A140" s="105" t="s">
        <v>967</v>
      </c>
      <c r="B140" s="85" t="s">
        <v>150</v>
      </c>
      <c r="C140" s="86">
        <v>41075</v>
      </c>
      <c r="D140" s="109" t="s">
        <v>1020</v>
      </c>
      <c r="E140" s="88">
        <v>656.6</v>
      </c>
      <c r="F140" s="89" t="s">
        <v>360</v>
      </c>
      <c r="G140" s="89">
        <v>610</v>
      </c>
      <c r="H140" s="90" t="s">
        <v>189</v>
      </c>
    </row>
    <row r="141" spans="1:8">
      <c r="A141" s="106" t="s">
        <v>967</v>
      </c>
      <c r="B141" s="69" t="s">
        <v>150</v>
      </c>
      <c r="C141" s="68">
        <v>41075</v>
      </c>
      <c r="D141" s="108" t="s">
        <v>1020</v>
      </c>
      <c r="E141" s="71">
        <v>2</v>
      </c>
      <c r="F141" s="72" t="s">
        <v>360</v>
      </c>
      <c r="G141" s="72">
        <v>610</v>
      </c>
      <c r="H141" s="99" t="s">
        <v>207</v>
      </c>
    </row>
    <row r="142" spans="1:8">
      <c r="A142" s="107" t="s">
        <v>967</v>
      </c>
      <c r="B142" s="92" t="s">
        <v>150</v>
      </c>
      <c r="C142" s="93">
        <v>41075</v>
      </c>
      <c r="D142" s="110" t="s">
        <v>1020</v>
      </c>
      <c r="E142" s="95">
        <v>4.88</v>
      </c>
      <c r="F142" s="96" t="s">
        <v>360</v>
      </c>
      <c r="G142" s="96">
        <v>610</v>
      </c>
      <c r="H142" s="97" t="s">
        <v>206</v>
      </c>
    </row>
    <row r="143" spans="1:8">
      <c r="A143" s="105" t="s">
        <v>967</v>
      </c>
      <c r="B143" s="85" t="s">
        <v>151</v>
      </c>
      <c r="C143" s="86">
        <v>41075</v>
      </c>
      <c r="D143" s="109" t="s">
        <v>1020</v>
      </c>
      <c r="E143" s="88">
        <v>2117.9899999999998</v>
      </c>
      <c r="F143" s="89" t="s">
        <v>360</v>
      </c>
      <c r="G143" s="89">
        <v>611</v>
      </c>
      <c r="H143" s="90" t="s">
        <v>189</v>
      </c>
    </row>
    <row r="144" spans="1:8">
      <c r="A144" s="106" t="s">
        <v>967</v>
      </c>
      <c r="B144" s="69" t="s">
        <v>151</v>
      </c>
      <c r="C144" s="68">
        <v>41075</v>
      </c>
      <c r="D144" s="108" t="s">
        <v>1020</v>
      </c>
      <c r="E144" s="71">
        <v>2</v>
      </c>
      <c r="F144" s="72" t="s">
        <v>360</v>
      </c>
      <c r="G144" s="72">
        <v>611</v>
      </c>
      <c r="H144" s="99" t="s">
        <v>207</v>
      </c>
    </row>
    <row r="145" spans="1:8">
      <c r="A145" s="107" t="s">
        <v>967</v>
      </c>
      <c r="B145" s="92" t="s">
        <v>151</v>
      </c>
      <c r="C145" s="93">
        <v>41075</v>
      </c>
      <c r="D145" s="110" t="s">
        <v>1020</v>
      </c>
      <c r="E145" s="95">
        <v>1.22</v>
      </c>
      <c r="F145" s="96" t="s">
        <v>360</v>
      </c>
      <c r="G145" s="96">
        <v>611</v>
      </c>
      <c r="H145" s="97" t="s">
        <v>206</v>
      </c>
    </row>
    <row r="146" spans="1:8">
      <c r="A146" s="105" t="s">
        <v>967</v>
      </c>
      <c r="B146" s="85" t="s">
        <v>152</v>
      </c>
      <c r="C146" s="86">
        <v>41075</v>
      </c>
      <c r="D146" s="109" t="s">
        <v>1020</v>
      </c>
      <c r="E146" s="88">
        <v>140.88</v>
      </c>
      <c r="F146" s="89" t="s">
        <v>360</v>
      </c>
      <c r="G146" s="89">
        <v>612</v>
      </c>
      <c r="H146" s="90" t="s">
        <v>189</v>
      </c>
    </row>
    <row r="147" spans="1:8">
      <c r="A147" s="106" t="s">
        <v>967</v>
      </c>
      <c r="B147" s="69" t="s">
        <v>152</v>
      </c>
      <c r="C147" s="68">
        <v>41075</v>
      </c>
      <c r="D147" s="108" t="s">
        <v>1020</v>
      </c>
      <c r="E147" s="71">
        <v>2</v>
      </c>
      <c r="F147" s="72" t="s">
        <v>360</v>
      </c>
      <c r="G147" s="72">
        <v>612</v>
      </c>
      <c r="H147" s="99" t="s">
        <v>207</v>
      </c>
    </row>
    <row r="148" spans="1:8">
      <c r="A148" s="107" t="s">
        <v>967</v>
      </c>
      <c r="B148" s="92" t="s">
        <v>152</v>
      </c>
      <c r="C148" s="93">
        <v>41075</v>
      </c>
      <c r="D148" s="110" t="s">
        <v>1020</v>
      </c>
      <c r="E148" s="95">
        <v>4.88</v>
      </c>
      <c r="F148" s="96" t="s">
        <v>360</v>
      </c>
      <c r="G148" s="96">
        <v>612</v>
      </c>
      <c r="H148" s="97" t="s">
        <v>206</v>
      </c>
    </row>
    <row r="149" spans="1:8">
      <c r="A149" s="105" t="s">
        <v>967</v>
      </c>
      <c r="B149" s="85" t="s">
        <v>153</v>
      </c>
      <c r="C149" s="86">
        <v>41075</v>
      </c>
      <c r="D149" s="109" t="s">
        <v>1020</v>
      </c>
      <c r="E149" s="88">
        <v>410.42</v>
      </c>
      <c r="F149" s="89" t="s">
        <v>360</v>
      </c>
      <c r="G149" s="89">
        <v>613</v>
      </c>
      <c r="H149" s="90" t="s">
        <v>189</v>
      </c>
    </row>
    <row r="150" spans="1:8">
      <c r="A150" s="106" t="s">
        <v>967</v>
      </c>
      <c r="B150" s="69" t="s">
        <v>153</v>
      </c>
      <c r="C150" s="68">
        <v>41075</v>
      </c>
      <c r="D150" s="108" t="s">
        <v>1020</v>
      </c>
      <c r="E150" s="71">
        <v>2</v>
      </c>
      <c r="F150" s="72" t="s">
        <v>360</v>
      </c>
      <c r="G150" s="72">
        <v>613</v>
      </c>
      <c r="H150" s="99" t="s">
        <v>207</v>
      </c>
    </row>
    <row r="151" spans="1:8">
      <c r="A151" s="107" t="s">
        <v>967</v>
      </c>
      <c r="B151" s="92" t="s">
        <v>153</v>
      </c>
      <c r="C151" s="93">
        <v>41075</v>
      </c>
      <c r="D151" s="110" t="s">
        <v>1020</v>
      </c>
      <c r="E151" s="95">
        <v>4.88</v>
      </c>
      <c r="F151" s="96" t="s">
        <v>360</v>
      </c>
      <c r="G151" s="96">
        <v>613</v>
      </c>
      <c r="H151" s="97" t="s">
        <v>206</v>
      </c>
    </row>
    <row r="152" spans="1:8">
      <c r="A152" s="105" t="s">
        <v>967</v>
      </c>
      <c r="B152" s="85" t="s">
        <v>252</v>
      </c>
      <c r="C152" s="86">
        <v>40997</v>
      </c>
      <c r="D152" s="109" t="s">
        <v>1020</v>
      </c>
      <c r="E152" s="88">
        <v>25.94</v>
      </c>
      <c r="F152" s="89" t="s">
        <v>384</v>
      </c>
      <c r="G152" s="89">
        <v>413</v>
      </c>
      <c r="H152" s="90" t="s">
        <v>189</v>
      </c>
    </row>
    <row r="153" spans="1:8">
      <c r="A153" s="107" t="s">
        <v>967</v>
      </c>
      <c r="B153" s="92" t="s">
        <v>252</v>
      </c>
      <c r="C153" s="93">
        <v>40997</v>
      </c>
      <c r="D153" s="110" t="s">
        <v>1020</v>
      </c>
      <c r="E153" s="95">
        <v>4.88</v>
      </c>
      <c r="F153" s="96" t="s">
        <v>384</v>
      </c>
      <c r="G153" s="96">
        <v>413</v>
      </c>
      <c r="H153" s="97" t="s">
        <v>206</v>
      </c>
    </row>
    <row r="154" spans="1:8">
      <c r="A154" s="105" t="s">
        <v>967</v>
      </c>
      <c r="B154" s="85">
        <v>9160570732</v>
      </c>
      <c r="C154" s="86">
        <v>40997</v>
      </c>
      <c r="D154" s="109" t="s">
        <v>1020</v>
      </c>
      <c r="E154" s="88">
        <v>155.63999999999999</v>
      </c>
      <c r="F154" s="89" t="s">
        <v>384</v>
      </c>
      <c r="G154" s="89">
        <v>414</v>
      </c>
      <c r="H154" s="90" t="s">
        <v>189</v>
      </c>
    </row>
    <row r="155" spans="1:8">
      <c r="A155" s="106" t="s">
        <v>967</v>
      </c>
      <c r="B155" s="69">
        <v>9160570732</v>
      </c>
      <c r="C155" s="68">
        <v>40997</v>
      </c>
      <c r="D155" s="108" t="s">
        <v>1020</v>
      </c>
      <c r="E155" s="71">
        <v>2</v>
      </c>
      <c r="F155" s="72" t="s">
        <v>384</v>
      </c>
      <c r="G155" s="72">
        <v>414</v>
      </c>
      <c r="H155" s="99" t="s">
        <v>207</v>
      </c>
    </row>
    <row r="156" spans="1:8">
      <c r="A156" s="107" t="s">
        <v>967</v>
      </c>
      <c r="B156" s="92">
        <v>9160570732</v>
      </c>
      <c r="C156" s="93">
        <v>40997</v>
      </c>
      <c r="D156" s="110" t="s">
        <v>1020</v>
      </c>
      <c r="E156" s="95">
        <v>4.88</v>
      </c>
      <c r="F156" s="96" t="s">
        <v>384</v>
      </c>
      <c r="G156" s="96">
        <v>414</v>
      </c>
      <c r="H156" s="97" t="s">
        <v>206</v>
      </c>
    </row>
    <row r="157" spans="1:8">
      <c r="A157" s="105" t="s">
        <v>967</v>
      </c>
      <c r="B157" s="85" t="s">
        <v>81</v>
      </c>
      <c r="C157" s="86">
        <v>40998</v>
      </c>
      <c r="D157" s="87" t="s">
        <v>1020</v>
      </c>
      <c r="E157" s="88">
        <v>155.63999999999999</v>
      </c>
      <c r="F157" s="89" t="s">
        <v>366</v>
      </c>
      <c r="G157" s="89">
        <v>545</v>
      </c>
      <c r="H157" s="90" t="s">
        <v>189</v>
      </c>
    </row>
    <row r="158" spans="1:8">
      <c r="A158" s="106" t="s">
        <v>967</v>
      </c>
      <c r="B158" s="69" t="s">
        <v>81</v>
      </c>
      <c r="C158" s="68">
        <v>40998</v>
      </c>
      <c r="D158" s="70" t="s">
        <v>1020</v>
      </c>
      <c r="E158" s="71">
        <v>2</v>
      </c>
      <c r="F158" s="72" t="s">
        <v>366</v>
      </c>
      <c r="G158" s="72">
        <v>545</v>
      </c>
      <c r="H158" s="99" t="s">
        <v>207</v>
      </c>
    </row>
    <row r="159" spans="1:8">
      <c r="A159" s="107" t="s">
        <v>967</v>
      </c>
      <c r="B159" s="92" t="s">
        <v>81</v>
      </c>
      <c r="C159" s="93">
        <v>40998</v>
      </c>
      <c r="D159" s="94" t="s">
        <v>1020</v>
      </c>
      <c r="E159" s="95">
        <v>1.22</v>
      </c>
      <c r="F159" s="96" t="s">
        <v>366</v>
      </c>
      <c r="G159" s="96">
        <v>545</v>
      </c>
      <c r="H159" s="97" t="s">
        <v>206</v>
      </c>
    </row>
    <row r="160" spans="1:8">
      <c r="A160" s="69" t="s">
        <v>967</v>
      </c>
      <c r="B160" s="69"/>
      <c r="C160" s="68"/>
      <c r="D160" s="70" t="s">
        <v>1070</v>
      </c>
      <c r="E160" s="71">
        <v>31577</v>
      </c>
      <c r="F160" s="72" t="s">
        <v>360</v>
      </c>
      <c r="G160" s="72" t="s">
        <v>162</v>
      </c>
      <c r="H160" s="72" t="s">
        <v>162</v>
      </c>
    </row>
    <row r="161" spans="1:8">
      <c r="A161" s="105" t="s">
        <v>968</v>
      </c>
      <c r="B161" s="85" t="s">
        <v>888</v>
      </c>
      <c r="C161" s="86">
        <v>40933</v>
      </c>
      <c r="D161" s="87" t="s">
        <v>889</v>
      </c>
      <c r="E161" s="88">
        <v>230.23</v>
      </c>
      <c r="F161" s="89" t="s">
        <v>360</v>
      </c>
      <c r="G161" s="89">
        <v>27</v>
      </c>
      <c r="H161" s="90" t="s">
        <v>159</v>
      </c>
    </row>
    <row r="162" spans="1:8">
      <c r="A162" s="106" t="s">
        <v>968</v>
      </c>
      <c r="B162" s="69" t="s">
        <v>888</v>
      </c>
      <c r="C162" s="68">
        <v>40933</v>
      </c>
      <c r="D162" s="70" t="s">
        <v>889</v>
      </c>
      <c r="E162" s="71">
        <v>179.06</v>
      </c>
      <c r="F162" s="72" t="s">
        <v>384</v>
      </c>
      <c r="G162" s="72">
        <v>27</v>
      </c>
      <c r="H162" s="99" t="s">
        <v>159</v>
      </c>
    </row>
    <row r="163" spans="1:8">
      <c r="A163" s="107" t="s">
        <v>968</v>
      </c>
      <c r="B163" s="92" t="s">
        <v>888</v>
      </c>
      <c r="C163" s="93">
        <v>40933</v>
      </c>
      <c r="D163" s="94" t="s">
        <v>889</v>
      </c>
      <c r="E163" s="95">
        <v>102.32</v>
      </c>
      <c r="F163" s="96" t="s">
        <v>160</v>
      </c>
      <c r="G163" s="96">
        <v>27</v>
      </c>
      <c r="H163" s="97" t="s">
        <v>159</v>
      </c>
    </row>
    <row r="164" spans="1:8">
      <c r="A164" s="105" t="s">
        <v>968</v>
      </c>
      <c r="B164" s="85" t="s">
        <v>890</v>
      </c>
      <c r="C164" s="86">
        <v>40957</v>
      </c>
      <c r="D164" s="87" t="s">
        <v>889</v>
      </c>
      <c r="E164" s="88">
        <v>218.76</v>
      </c>
      <c r="F164" s="89" t="s">
        <v>384</v>
      </c>
      <c r="G164" s="89">
        <v>60</v>
      </c>
      <c r="H164" s="90" t="s">
        <v>159</v>
      </c>
    </row>
    <row r="165" spans="1:8">
      <c r="A165" s="106" t="s">
        <v>968</v>
      </c>
      <c r="B165" s="69" t="s">
        <v>890</v>
      </c>
      <c r="C165" s="68">
        <v>40957</v>
      </c>
      <c r="D165" s="70" t="s">
        <v>889</v>
      </c>
      <c r="E165" s="71">
        <v>109.38</v>
      </c>
      <c r="F165" s="72" t="s">
        <v>360</v>
      </c>
      <c r="G165" s="72">
        <v>60</v>
      </c>
      <c r="H165" s="99" t="s">
        <v>159</v>
      </c>
    </row>
    <row r="166" spans="1:8">
      <c r="A166" s="106" t="s">
        <v>968</v>
      </c>
      <c r="B166" s="69" t="s">
        <v>890</v>
      </c>
      <c r="C166" s="68">
        <v>40957</v>
      </c>
      <c r="D166" s="70" t="s">
        <v>889</v>
      </c>
      <c r="E166" s="71">
        <v>136.72</v>
      </c>
      <c r="F166" s="72" t="s">
        <v>160</v>
      </c>
      <c r="G166" s="72">
        <v>60</v>
      </c>
      <c r="H166" s="99" t="s">
        <v>159</v>
      </c>
    </row>
    <row r="167" spans="1:8">
      <c r="A167" s="107" t="s">
        <v>968</v>
      </c>
      <c r="B167" s="92" t="s">
        <v>890</v>
      </c>
      <c r="C167" s="93">
        <v>40957</v>
      </c>
      <c r="D167" s="94" t="s">
        <v>889</v>
      </c>
      <c r="E167" s="95">
        <v>109.38</v>
      </c>
      <c r="F167" s="96" t="s">
        <v>170</v>
      </c>
      <c r="G167" s="96">
        <v>60</v>
      </c>
      <c r="H167" s="97" t="s">
        <v>159</v>
      </c>
    </row>
    <row r="168" spans="1:8">
      <c r="A168" s="69" t="s">
        <v>968</v>
      </c>
      <c r="B168" s="69" t="s">
        <v>891</v>
      </c>
      <c r="C168" s="68">
        <v>40948</v>
      </c>
      <c r="D168" s="70" t="s">
        <v>892</v>
      </c>
      <c r="E168" s="71">
        <v>30</v>
      </c>
      <c r="F168" s="72" t="s">
        <v>360</v>
      </c>
      <c r="G168" s="72">
        <v>59</v>
      </c>
      <c r="H168" s="72" t="s">
        <v>169</v>
      </c>
    </row>
    <row r="169" spans="1:8">
      <c r="A169" s="69" t="s">
        <v>968</v>
      </c>
      <c r="B169" s="69" t="s">
        <v>893</v>
      </c>
      <c r="C169" s="68">
        <v>40969</v>
      </c>
      <c r="D169" s="70" t="s">
        <v>894</v>
      </c>
      <c r="E169" s="71">
        <v>82.96</v>
      </c>
      <c r="F169" s="72" t="s">
        <v>384</v>
      </c>
      <c r="G169" s="72">
        <v>85</v>
      </c>
      <c r="H169" s="72" t="s">
        <v>165</v>
      </c>
    </row>
    <row r="170" spans="1:8">
      <c r="A170" s="69" t="s">
        <v>968</v>
      </c>
      <c r="B170" s="69" t="s">
        <v>1038</v>
      </c>
      <c r="C170" s="68">
        <v>40932</v>
      </c>
      <c r="D170" s="70" t="s">
        <v>904</v>
      </c>
      <c r="E170" s="71">
        <v>3825</v>
      </c>
      <c r="F170" s="72" t="s">
        <v>360</v>
      </c>
      <c r="G170" s="72">
        <v>15</v>
      </c>
      <c r="H170" s="72" t="s">
        <v>390</v>
      </c>
    </row>
    <row r="171" spans="1:8">
      <c r="A171" s="105" t="s">
        <v>968</v>
      </c>
      <c r="B171" s="85" t="s">
        <v>689</v>
      </c>
      <c r="C171" s="86">
        <v>40939</v>
      </c>
      <c r="D171" s="87" t="s">
        <v>905</v>
      </c>
      <c r="E171" s="88">
        <v>1171.2</v>
      </c>
      <c r="F171" s="89" t="s">
        <v>360</v>
      </c>
      <c r="G171" s="89">
        <v>33</v>
      </c>
      <c r="H171" s="90" t="s">
        <v>159</v>
      </c>
    </row>
    <row r="172" spans="1:8" ht="14" customHeight="1">
      <c r="A172" s="106" t="s">
        <v>968</v>
      </c>
      <c r="B172" s="69" t="s">
        <v>689</v>
      </c>
      <c r="C172" s="68">
        <v>40939</v>
      </c>
      <c r="D172" s="70" t="s">
        <v>905</v>
      </c>
      <c r="E172" s="71">
        <v>1171.2</v>
      </c>
      <c r="F172" s="72" t="s">
        <v>383</v>
      </c>
      <c r="G172" s="72">
        <v>33</v>
      </c>
      <c r="H172" s="99" t="s">
        <v>159</v>
      </c>
    </row>
    <row r="173" spans="1:8">
      <c r="A173" s="106" t="s">
        <v>968</v>
      </c>
      <c r="B173" s="69" t="s">
        <v>689</v>
      </c>
      <c r="C173" s="68">
        <v>40939</v>
      </c>
      <c r="D173" s="70" t="s">
        <v>905</v>
      </c>
      <c r="E173" s="71">
        <v>1171.2</v>
      </c>
      <c r="F173" s="72" t="s">
        <v>160</v>
      </c>
      <c r="G173" s="72">
        <v>33</v>
      </c>
      <c r="H173" s="99" t="s">
        <v>159</v>
      </c>
    </row>
    <row r="174" spans="1:8">
      <c r="A174" s="106" t="s">
        <v>968</v>
      </c>
      <c r="B174" s="69" t="s">
        <v>689</v>
      </c>
      <c r="C174" s="68">
        <v>40939</v>
      </c>
      <c r="D174" s="70" t="s">
        <v>905</v>
      </c>
      <c r="E174" s="71">
        <v>390.4</v>
      </c>
      <c r="F174" s="72" t="s">
        <v>384</v>
      </c>
      <c r="G174" s="72">
        <v>33</v>
      </c>
      <c r="H174" s="99" t="s">
        <v>159</v>
      </c>
    </row>
    <row r="175" spans="1:8">
      <c r="A175" s="107" t="s">
        <v>968</v>
      </c>
      <c r="B175" s="92" t="s">
        <v>689</v>
      </c>
      <c r="C175" s="93">
        <v>40939</v>
      </c>
      <c r="D175" s="94" t="s">
        <v>905</v>
      </c>
      <c r="E175" s="95">
        <v>780.8</v>
      </c>
      <c r="F175" s="96" t="s">
        <v>366</v>
      </c>
      <c r="G175" s="96">
        <v>33</v>
      </c>
      <c r="H175" s="97" t="s">
        <v>159</v>
      </c>
    </row>
    <row r="176" spans="1:8">
      <c r="A176" s="69" t="s">
        <v>968</v>
      </c>
      <c r="B176" s="69" t="s">
        <v>895</v>
      </c>
      <c r="C176" s="68">
        <v>40967</v>
      </c>
      <c r="D176" s="70" t="s">
        <v>906</v>
      </c>
      <c r="E176" s="71">
        <v>816.18</v>
      </c>
      <c r="F176" s="72" t="s">
        <v>384</v>
      </c>
      <c r="G176" s="72">
        <v>79</v>
      </c>
      <c r="H176" s="72" t="s">
        <v>173</v>
      </c>
    </row>
    <row r="177" spans="1:8">
      <c r="A177" s="69" t="s">
        <v>968</v>
      </c>
      <c r="B177" s="69" t="s">
        <v>896</v>
      </c>
      <c r="C177" s="68">
        <v>40967</v>
      </c>
      <c r="D177" s="70" t="s">
        <v>907</v>
      </c>
      <c r="E177" s="71">
        <v>1351</v>
      </c>
      <c r="F177" s="72" t="s">
        <v>384</v>
      </c>
      <c r="G177" s="72">
        <v>80</v>
      </c>
      <c r="H177" s="72" t="s">
        <v>389</v>
      </c>
    </row>
    <row r="178" spans="1:8">
      <c r="A178" s="105" t="s">
        <v>968</v>
      </c>
      <c r="B178" s="85" t="s">
        <v>897</v>
      </c>
      <c r="C178" s="86">
        <v>40968</v>
      </c>
      <c r="D178" s="87" t="s">
        <v>908</v>
      </c>
      <c r="E178" s="88">
        <v>1451.8</v>
      </c>
      <c r="F178" s="89" t="s">
        <v>383</v>
      </c>
      <c r="G178" s="89">
        <v>81</v>
      </c>
      <c r="H178" s="90" t="s">
        <v>177</v>
      </c>
    </row>
    <row r="179" spans="1:8">
      <c r="A179" s="107" t="s">
        <v>968</v>
      </c>
      <c r="B179" s="92" t="s">
        <v>897</v>
      </c>
      <c r="C179" s="93">
        <v>40968</v>
      </c>
      <c r="D179" s="94" t="s">
        <v>908</v>
      </c>
      <c r="E179" s="95">
        <v>1451.8</v>
      </c>
      <c r="F179" s="96" t="s">
        <v>366</v>
      </c>
      <c r="G179" s="96">
        <v>81</v>
      </c>
      <c r="H179" s="97" t="s">
        <v>177</v>
      </c>
    </row>
    <row r="180" spans="1:8">
      <c r="A180" s="69" t="s">
        <v>968</v>
      </c>
      <c r="B180" s="69" t="s">
        <v>534</v>
      </c>
      <c r="C180" s="68">
        <v>40968</v>
      </c>
      <c r="D180" s="70" t="s">
        <v>909</v>
      </c>
      <c r="E180" s="71">
        <v>175.01</v>
      </c>
      <c r="F180" s="72" t="s">
        <v>384</v>
      </c>
      <c r="G180" s="72">
        <v>82</v>
      </c>
      <c r="H180" s="72" t="s">
        <v>389</v>
      </c>
    </row>
    <row r="181" spans="1:8">
      <c r="A181" s="69" t="s">
        <v>968</v>
      </c>
      <c r="B181" s="69" t="s">
        <v>535</v>
      </c>
      <c r="C181" s="68">
        <v>40968</v>
      </c>
      <c r="D181" s="70" t="s">
        <v>910</v>
      </c>
      <c r="E181" s="71">
        <v>300</v>
      </c>
      <c r="F181" s="72" t="s">
        <v>160</v>
      </c>
      <c r="G181" s="72">
        <v>83</v>
      </c>
      <c r="H181" s="72" t="s">
        <v>189</v>
      </c>
    </row>
    <row r="182" spans="1:8">
      <c r="A182" s="69" t="s">
        <v>968</v>
      </c>
      <c r="B182" s="69" t="s">
        <v>898</v>
      </c>
      <c r="C182" s="68">
        <v>40969</v>
      </c>
      <c r="D182" s="70" t="s">
        <v>911</v>
      </c>
      <c r="E182" s="71">
        <v>330</v>
      </c>
      <c r="F182" s="72" t="s">
        <v>384</v>
      </c>
      <c r="G182" s="72">
        <v>87</v>
      </c>
      <c r="H182" s="72" t="s">
        <v>389</v>
      </c>
    </row>
    <row r="183" spans="1:8">
      <c r="A183" s="69" t="s">
        <v>968</v>
      </c>
      <c r="B183" s="69" t="s">
        <v>899</v>
      </c>
      <c r="C183" s="68">
        <v>40975</v>
      </c>
      <c r="D183" s="70" t="s">
        <v>912</v>
      </c>
      <c r="E183" s="71">
        <v>732</v>
      </c>
      <c r="F183" s="72" t="s">
        <v>384</v>
      </c>
      <c r="G183" s="72">
        <v>88</v>
      </c>
      <c r="H183" s="72" t="s">
        <v>189</v>
      </c>
    </row>
    <row r="184" spans="1:8">
      <c r="A184" s="69" t="s">
        <v>968</v>
      </c>
      <c r="B184" s="69" t="s">
        <v>900</v>
      </c>
      <c r="C184" s="68">
        <v>40976</v>
      </c>
      <c r="D184" s="70" t="s">
        <v>913</v>
      </c>
      <c r="E184" s="71">
        <v>300</v>
      </c>
      <c r="F184" s="72" t="s">
        <v>160</v>
      </c>
      <c r="G184" s="72">
        <v>89</v>
      </c>
      <c r="H184" s="72" t="s">
        <v>189</v>
      </c>
    </row>
    <row r="185" spans="1:8">
      <c r="A185" s="69" t="s">
        <v>968</v>
      </c>
      <c r="B185" s="69" t="s">
        <v>901</v>
      </c>
      <c r="C185" s="68">
        <v>40976</v>
      </c>
      <c r="D185" s="70" t="s">
        <v>914</v>
      </c>
      <c r="E185" s="71">
        <v>300</v>
      </c>
      <c r="F185" s="72" t="s">
        <v>384</v>
      </c>
      <c r="G185" s="72">
        <v>90</v>
      </c>
      <c r="H185" s="72" t="s">
        <v>189</v>
      </c>
    </row>
    <row r="186" spans="1:8">
      <c r="A186" s="69" t="s">
        <v>968</v>
      </c>
      <c r="B186" s="69" t="s">
        <v>902</v>
      </c>
      <c r="C186" s="68">
        <v>40967</v>
      </c>
      <c r="D186" s="70" t="s">
        <v>915</v>
      </c>
      <c r="E186" s="71">
        <v>69.95</v>
      </c>
      <c r="F186" s="72" t="s">
        <v>384</v>
      </c>
      <c r="G186" s="72">
        <v>91</v>
      </c>
      <c r="H186" s="72" t="s">
        <v>182</v>
      </c>
    </row>
    <row r="187" spans="1:8">
      <c r="A187" s="69" t="s">
        <v>968</v>
      </c>
      <c r="B187" s="69" t="s">
        <v>1038</v>
      </c>
      <c r="C187" s="68">
        <v>40976</v>
      </c>
      <c r="D187" s="70" t="s">
        <v>916</v>
      </c>
      <c r="E187" s="71">
        <v>1400</v>
      </c>
      <c r="F187" s="72" t="s">
        <v>360</v>
      </c>
      <c r="G187" s="72">
        <v>92</v>
      </c>
      <c r="H187" s="72" t="s">
        <v>168</v>
      </c>
    </row>
    <row r="188" spans="1:8">
      <c r="A188" s="69" t="s">
        <v>968</v>
      </c>
      <c r="B188" s="69" t="s">
        <v>903</v>
      </c>
      <c r="C188" s="68">
        <v>40963</v>
      </c>
      <c r="D188" s="70" t="s">
        <v>917</v>
      </c>
      <c r="E188" s="71">
        <v>500</v>
      </c>
      <c r="F188" s="72" t="s">
        <v>360</v>
      </c>
      <c r="G188" s="72">
        <v>96</v>
      </c>
      <c r="H188" s="72" t="s">
        <v>189</v>
      </c>
    </row>
    <row r="189" spans="1:8">
      <c r="A189" s="69" t="s">
        <v>969</v>
      </c>
      <c r="B189" s="69" t="s">
        <v>695</v>
      </c>
      <c r="C189" s="68">
        <v>40936</v>
      </c>
      <c r="D189" s="70" t="s">
        <v>894</v>
      </c>
      <c r="E189" s="71">
        <v>24.4</v>
      </c>
      <c r="F189" s="72" t="s">
        <v>384</v>
      </c>
      <c r="G189" s="72">
        <v>47</v>
      </c>
      <c r="H189" s="72" t="s">
        <v>165</v>
      </c>
    </row>
    <row r="190" spans="1:8">
      <c r="A190" s="69" t="s">
        <v>969</v>
      </c>
      <c r="B190" s="69" t="s">
        <v>918</v>
      </c>
      <c r="C190" s="68">
        <v>40997</v>
      </c>
      <c r="D190" s="70" t="s">
        <v>922</v>
      </c>
      <c r="E190" s="71">
        <v>600.01</v>
      </c>
      <c r="F190" s="72" t="s">
        <v>360</v>
      </c>
      <c r="G190" s="72" t="s">
        <v>179</v>
      </c>
      <c r="H190" s="72" t="s">
        <v>179</v>
      </c>
    </row>
    <row r="191" spans="1:8">
      <c r="A191" s="69" t="s">
        <v>969</v>
      </c>
      <c r="B191" s="69" t="s">
        <v>919</v>
      </c>
      <c r="C191" s="68">
        <v>40997</v>
      </c>
      <c r="D191" s="70" t="s">
        <v>922</v>
      </c>
      <c r="E191" s="71">
        <v>250</v>
      </c>
      <c r="F191" s="72" t="s">
        <v>360</v>
      </c>
      <c r="G191" s="72" t="s">
        <v>179</v>
      </c>
      <c r="H191" s="72" t="s">
        <v>179</v>
      </c>
    </row>
    <row r="192" spans="1:8">
      <c r="A192" s="69" t="s">
        <v>969</v>
      </c>
      <c r="B192" s="69" t="s">
        <v>920</v>
      </c>
      <c r="C192" s="68">
        <v>40997</v>
      </c>
      <c r="D192" s="70" t="s">
        <v>922</v>
      </c>
      <c r="E192" s="71">
        <v>500</v>
      </c>
      <c r="F192" s="72" t="s">
        <v>360</v>
      </c>
      <c r="G192" s="72" t="s">
        <v>179</v>
      </c>
      <c r="H192" s="72" t="s">
        <v>179</v>
      </c>
    </row>
    <row r="193" spans="1:8">
      <c r="A193" s="50" t="s">
        <v>969</v>
      </c>
      <c r="B193" s="50" t="s">
        <v>921</v>
      </c>
      <c r="C193" s="38">
        <v>40856</v>
      </c>
      <c r="D193" s="39" t="s">
        <v>923</v>
      </c>
      <c r="E193" s="40">
        <v>57.34</v>
      </c>
      <c r="F193" s="67"/>
      <c r="G193" s="67"/>
      <c r="H193" s="67"/>
    </row>
    <row r="194" spans="1:8">
      <c r="A194" s="84">
        <v>40999</v>
      </c>
      <c r="B194" s="85" t="s">
        <v>1071</v>
      </c>
      <c r="C194" s="86">
        <v>40967</v>
      </c>
      <c r="D194" s="87" t="s">
        <v>1072</v>
      </c>
      <c r="E194" s="88">
        <v>512.41999999999996</v>
      </c>
      <c r="F194" s="89" t="s">
        <v>360</v>
      </c>
      <c r="G194" s="89">
        <v>120</v>
      </c>
      <c r="H194" s="90" t="s">
        <v>178</v>
      </c>
    </row>
    <row r="195" spans="1:8">
      <c r="A195" s="98">
        <v>40999</v>
      </c>
      <c r="B195" s="69" t="s">
        <v>1071</v>
      </c>
      <c r="C195" s="68">
        <v>40967</v>
      </c>
      <c r="D195" s="70" t="s">
        <v>1072</v>
      </c>
      <c r="E195" s="71">
        <v>118.25</v>
      </c>
      <c r="F195" s="72" t="s">
        <v>379</v>
      </c>
      <c r="G195" s="72">
        <v>120</v>
      </c>
      <c r="H195" s="99" t="s">
        <v>178</v>
      </c>
    </row>
    <row r="196" spans="1:8">
      <c r="A196" s="98">
        <v>40999</v>
      </c>
      <c r="B196" s="69" t="s">
        <v>1071</v>
      </c>
      <c r="C196" s="68">
        <v>40967</v>
      </c>
      <c r="D196" s="70" t="s">
        <v>1072</v>
      </c>
      <c r="E196" s="71">
        <v>78.83</v>
      </c>
      <c r="F196" s="72" t="s">
        <v>160</v>
      </c>
      <c r="G196" s="72">
        <v>120</v>
      </c>
      <c r="H196" s="99" t="s">
        <v>178</v>
      </c>
    </row>
    <row r="197" spans="1:8">
      <c r="A197" s="91">
        <v>40999</v>
      </c>
      <c r="B197" s="92" t="s">
        <v>1071</v>
      </c>
      <c r="C197" s="93">
        <v>40967</v>
      </c>
      <c r="D197" s="94" t="s">
        <v>1072</v>
      </c>
      <c r="E197" s="95">
        <v>236.5</v>
      </c>
      <c r="F197" s="96" t="s">
        <v>384</v>
      </c>
      <c r="G197" s="96">
        <v>120</v>
      </c>
      <c r="H197" s="97" t="s">
        <v>178</v>
      </c>
    </row>
    <row r="198" spans="1:8">
      <c r="A198" s="84">
        <v>40999</v>
      </c>
      <c r="B198" s="85" t="s">
        <v>1073</v>
      </c>
      <c r="C198" s="86">
        <v>40996</v>
      </c>
      <c r="D198" s="87" t="s">
        <v>1072</v>
      </c>
      <c r="E198" s="88">
        <v>58.04</v>
      </c>
      <c r="F198" s="89" t="s">
        <v>160</v>
      </c>
      <c r="G198" s="89">
        <v>135</v>
      </c>
      <c r="H198" s="90" t="s">
        <v>178</v>
      </c>
    </row>
    <row r="199" spans="1:8">
      <c r="A199" s="98">
        <v>40999</v>
      </c>
      <c r="B199" s="69" t="s">
        <v>1073</v>
      </c>
      <c r="C199" s="68">
        <v>40996</v>
      </c>
      <c r="D199" s="70" t="s">
        <v>1072</v>
      </c>
      <c r="E199" s="71">
        <v>87.06</v>
      </c>
      <c r="F199" s="72" t="s">
        <v>379</v>
      </c>
      <c r="G199" s="72">
        <v>135</v>
      </c>
      <c r="H199" s="99" t="s">
        <v>178</v>
      </c>
    </row>
    <row r="200" spans="1:8">
      <c r="A200" s="98">
        <v>40999</v>
      </c>
      <c r="B200" s="69" t="s">
        <v>1073</v>
      </c>
      <c r="C200" s="68">
        <v>40996</v>
      </c>
      <c r="D200" s="70" t="s">
        <v>1072</v>
      </c>
      <c r="E200" s="71">
        <v>174.12</v>
      </c>
      <c r="F200" s="72" t="s">
        <v>384</v>
      </c>
      <c r="G200" s="72">
        <v>135</v>
      </c>
      <c r="H200" s="99" t="s">
        <v>178</v>
      </c>
    </row>
    <row r="201" spans="1:8">
      <c r="A201" s="91">
        <v>40999</v>
      </c>
      <c r="B201" s="92" t="s">
        <v>1073</v>
      </c>
      <c r="C201" s="93">
        <v>40996</v>
      </c>
      <c r="D201" s="94" t="s">
        <v>1072</v>
      </c>
      <c r="E201" s="95">
        <v>406.28</v>
      </c>
      <c r="F201" s="96" t="s">
        <v>360</v>
      </c>
      <c r="G201" s="96">
        <v>135</v>
      </c>
      <c r="H201" s="97" t="s">
        <v>178</v>
      </c>
    </row>
    <row r="202" spans="1:8">
      <c r="A202" s="68">
        <v>40999</v>
      </c>
      <c r="B202" s="69" t="s">
        <v>863</v>
      </c>
      <c r="C202" s="68">
        <v>40971</v>
      </c>
      <c r="D202" s="70" t="s">
        <v>865</v>
      </c>
      <c r="E202" s="71">
        <v>1200</v>
      </c>
      <c r="F202" s="72" t="s">
        <v>360</v>
      </c>
      <c r="G202" s="72">
        <v>99</v>
      </c>
      <c r="H202" s="72" t="s">
        <v>189</v>
      </c>
    </row>
    <row r="203" spans="1:8">
      <c r="A203" s="68">
        <v>40999</v>
      </c>
      <c r="B203" s="69" t="s">
        <v>864</v>
      </c>
      <c r="C203" s="68">
        <v>40984</v>
      </c>
      <c r="D203" s="70" t="s">
        <v>1043</v>
      </c>
      <c r="E203" s="71">
        <v>350</v>
      </c>
      <c r="F203" s="72" t="s">
        <v>160</v>
      </c>
      <c r="G203" s="72">
        <v>112</v>
      </c>
      <c r="H203" s="72" t="s">
        <v>189</v>
      </c>
    </row>
    <row r="204" spans="1:8">
      <c r="A204" s="68">
        <v>40999</v>
      </c>
      <c r="B204" s="69" t="s">
        <v>866</v>
      </c>
      <c r="C204" s="68">
        <v>40984</v>
      </c>
      <c r="D204" s="70" t="s">
        <v>867</v>
      </c>
      <c r="E204" s="71">
        <v>250</v>
      </c>
      <c r="F204" s="72" t="s">
        <v>160</v>
      </c>
      <c r="G204" s="72">
        <v>113</v>
      </c>
      <c r="H204" s="72" t="s">
        <v>189</v>
      </c>
    </row>
    <row r="205" spans="1:8">
      <c r="A205" s="68">
        <v>40999</v>
      </c>
      <c r="B205" s="69" t="s">
        <v>868</v>
      </c>
      <c r="C205" s="68">
        <v>40998</v>
      </c>
      <c r="D205" s="70" t="s">
        <v>1049</v>
      </c>
      <c r="E205" s="71">
        <v>244</v>
      </c>
      <c r="F205" s="72" t="s">
        <v>360</v>
      </c>
      <c r="G205" s="72">
        <v>139</v>
      </c>
      <c r="H205" s="72" t="s">
        <v>189</v>
      </c>
    </row>
    <row r="206" spans="1:8">
      <c r="A206" s="68">
        <v>40999</v>
      </c>
      <c r="B206" s="69" t="s">
        <v>869</v>
      </c>
      <c r="C206" s="68">
        <v>40988</v>
      </c>
      <c r="D206" s="70" t="s">
        <v>870</v>
      </c>
      <c r="E206" s="71">
        <v>500</v>
      </c>
      <c r="F206" s="72" t="s">
        <v>160</v>
      </c>
      <c r="G206" s="72">
        <v>122</v>
      </c>
      <c r="H206" s="114"/>
    </row>
    <row r="207" spans="1:8">
      <c r="A207" s="68">
        <v>40999</v>
      </c>
      <c r="B207" s="69" t="s">
        <v>871</v>
      </c>
      <c r="C207" s="68">
        <v>40988</v>
      </c>
      <c r="D207" s="70" t="s">
        <v>872</v>
      </c>
      <c r="E207" s="71">
        <v>700</v>
      </c>
      <c r="F207" s="72" t="s">
        <v>160</v>
      </c>
      <c r="G207" s="72">
        <v>114</v>
      </c>
      <c r="H207" s="72" t="s">
        <v>189</v>
      </c>
    </row>
    <row r="208" spans="1:8">
      <c r="A208" s="68">
        <v>40999</v>
      </c>
      <c r="B208" s="69" t="s">
        <v>873</v>
      </c>
      <c r="C208" s="68">
        <v>40982</v>
      </c>
      <c r="D208" s="70" t="s">
        <v>1045</v>
      </c>
      <c r="E208" s="71">
        <v>183</v>
      </c>
      <c r="F208" s="72" t="s">
        <v>160</v>
      </c>
      <c r="G208" s="72">
        <v>107</v>
      </c>
      <c r="H208" s="72" t="s">
        <v>189</v>
      </c>
    </row>
    <row r="209" spans="1:8">
      <c r="A209" s="84">
        <v>40999</v>
      </c>
      <c r="B209" s="85" t="s">
        <v>874</v>
      </c>
      <c r="C209" s="86">
        <v>40985</v>
      </c>
      <c r="D209" s="87" t="s">
        <v>1032</v>
      </c>
      <c r="E209" s="88">
        <v>6626.08</v>
      </c>
      <c r="F209" s="89" t="s">
        <v>384</v>
      </c>
      <c r="G209" s="89" t="s">
        <v>171</v>
      </c>
      <c r="H209" s="90" t="s">
        <v>171</v>
      </c>
    </row>
    <row r="210" spans="1:8">
      <c r="A210" s="91">
        <v>40999</v>
      </c>
      <c r="B210" s="92" t="s">
        <v>874</v>
      </c>
      <c r="C210" s="93">
        <v>40985</v>
      </c>
      <c r="D210" s="94" t="s">
        <v>1032</v>
      </c>
      <c r="E210" s="95">
        <v>2</v>
      </c>
      <c r="F210" s="96" t="s">
        <v>384</v>
      </c>
      <c r="G210" s="96" t="s">
        <v>207</v>
      </c>
      <c r="H210" s="97" t="s">
        <v>207</v>
      </c>
    </row>
    <row r="211" spans="1:8">
      <c r="A211" s="68">
        <v>40999</v>
      </c>
      <c r="B211" s="69" t="s">
        <v>875</v>
      </c>
      <c r="C211" s="68">
        <v>40985</v>
      </c>
      <c r="D211" s="70" t="s">
        <v>745</v>
      </c>
      <c r="E211" s="71">
        <v>23</v>
      </c>
      <c r="F211" s="72" t="s">
        <v>384</v>
      </c>
      <c r="G211" s="72" t="s">
        <v>167</v>
      </c>
      <c r="H211" s="72" t="s">
        <v>167</v>
      </c>
    </row>
    <row r="212" spans="1:8">
      <c r="A212" s="84">
        <v>40999</v>
      </c>
      <c r="B212" s="85" t="s">
        <v>876</v>
      </c>
      <c r="C212" s="86">
        <v>40982</v>
      </c>
      <c r="D212" s="87" t="s">
        <v>745</v>
      </c>
      <c r="E212" s="88">
        <v>356.5</v>
      </c>
      <c r="F212" s="89" t="s">
        <v>384</v>
      </c>
      <c r="G212" s="89" t="s">
        <v>171</v>
      </c>
      <c r="H212" s="90" t="s">
        <v>171</v>
      </c>
    </row>
    <row r="213" spans="1:8">
      <c r="A213" s="91">
        <v>40999</v>
      </c>
      <c r="B213" s="92" t="s">
        <v>876</v>
      </c>
      <c r="C213" s="93">
        <v>40982</v>
      </c>
      <c r="D213" s="94" t="s">
        <v>745</v>
      </c>
      <c r="E213" s="95">
        <v>2</v>
      </c>
      <c r="F213" s="96" t="s">
        <v>384</v>
      </c>
      <c r="G213" s="96" t="s">
        <v>207</v>
      </c>
      <c r="H213" s="97" t="s">
        <v>207</v>
      </c>
    </row>
    <row r="214" spans="1:8">
      <c r="A214" s="68">
        <v>40999</v>
      </c>
      <c r="B214" s="69" t="s">
        <v>877</v>
      </c>
      <c r="C214" s="68">
        <v>40982</v>
      </c>
      <c r="D214" s="70" t="s">
        <v>745</v>
      </c>
      <c r="E214" s="71">
        <v>8.6999999999999993</v>
      </c>
      <c r="F214" s="72" t="s">
        <v>384</v>
      </c>
      <c r="G214" s="72">
        <v>127</v>
      </c>
      <c r="H214" s="72" t="s">
        <v>171</v>
      </c>
    </row>
    <row r="215" spans="1:8">
      <c r="A215" s="84">
        <v>40999</v>
      </c>
      <c r="B215" s="85" t="s">
        <v>878</v>
      </c>
      <c r="C215" s="86">
        <v>40985</v>
      </c>
      <c r="D215" s="87" t="s">
        <v>745</v>
      </c>
      <c r="E215" s="88">
        <v>139.34</v>
      </c>
      <c r="F215" s="89" t="s">
        <v>160</v>
      </c>
      <c r="G215" s="89">
        <v>129</v>
      </c>
      <c r="H215" s="90" t="s">
        <v>171</v>
      </c>
    </row>
    <row r="216" spans="1:8">
      <c r="A216" s="91">
        <v>40999</v>
      </c>
      <c r="B216" s="92" t="s">
        <v>878</v>
      </c>
      <c r="C216" s="93">
        <v>40985</v>
      </c>
      <c r="D216" s="94" t="s">
        <v>745</v>
      </c>
      <c r="E216" s="95">
        <v>2</v>
      </c>
      <c r="F216" s="96" t="s">
        <v>160</v>
      </c>
      <c r="G216" s="96">
        <v>129</v>
      </c>
      <c r="H216" s="97" t="s">
        <v>207</v>
      </c>
    </row>
    <row r="217" spans="1:8">
      <c r="A217" s="68">
        <v>40999</v>
      </c>
      <c r="B217" s="69" t="s">
        <v>879</v>
      </c>
      <c r="C217" s="68">
        <v>40985</v>
      </c>
      <c r="D217" s="70" t="s">
        <v>745</v>
      </c>
      <c r="E217" s="71">
        <v>0.56000000000000005</v>
      </c>
      <c r="F217" s="72" t="s">
        <v>384</v>
      </c>
      <c r="G217" s="72">
        <v>130</v>
      </c>
      <c r="H217" s="72" t="s">
        <v>171</v>
      </c>
    </row>
    <row r="218" spans="1:8">
      <c r="A218" s="68">
        <v>40999</v>
      </c>
      <c r="B218" s="69" t="s">
        <v>880</v>
      </c>
      <c r="C218" s="68">
        <v>40989</v>
      </c>
      <c r="D218" s="70" t="s">
        <v>881</v>
      </c>
      <c r="E218" s="71">
        <v>162</v>
      </c>
      <c r="F218" s="72" t="s">
        <v>360</v>
      </c>
      <c r="G218" s="72">
        <v>121</v>
      </c>
      <c r="H218" s="72" t="s">
        <v>167</v>
      </c>
    </row>
    <row r="219" spans="1:8">
      <c r="A219" s="68">
        <v>40999</v>
      </c>
      <c r="B219" s="69" t="s">
        <v>882</v>
      </c>
      <c r="C219" s="68">
        <v>40976</v>
      </c>
      <c r="D219" s="70" t="s">
        <v>1061</v>
      </c>
      <c r="E219" s="71">
        <v>300</v>
      </c>
      <c r="F219" s="72" t="s">
        <v>160</v>
      </c>
      <c r="G219" s="72">
        <v>100</v>
      </c>
      <c r="H219" s="72" t="s">
        <v>189</v>
      </c>
    </row>
    <row r="220" spans="1:8">
      <c r="A220" s="68">
        <v>40999</v>
      </c>
      <c r="B220" s="69" t="s">
        <v>883</v>
      </c>
      <c r="C220" s="68">
        <v>40983</v>
      </c>
      <c r="D220" s="70" t="s">
        <v>884</v>
      </c>
      <c r="E220" s="71">
        <v>30</v>
      </c>
      <c r="F220" s="72" t="s">
        <v>160</v>
      </c>
      <c r="G220" s="72">
        <v>108</v>
      </c>
      <c r="H220" s="72" t="s">
        <v>189</v>
      </c>
    </row>
    <row r="221" spans="1:8">
      <c r="A221" s="68">
        <v>40999</v>
      </c>
      <c r="B221" s="69" t="s">
        <v>885</v>
      </c>
      <c r="C221" s="68">
        <v>40977</v>
      </c>
      <c r="D221" s="70" t="s">
        <v>886</v>
      </c>
      <c r="E221" s="71">
        <v>400</v>
      </c>
      <c r="F221" s="72" t="s">
        <v>160</v>
      </c>
      <c r="G221" s="72">
        <v>109</v>
      </c>
      <c r="H221" s="72" t="s">
        <v>189</v>
      </c>
    </row>
    <row r="222" spans="1:8">
      <c r="A222" s="68">
        <v>40999</v>
      </c>
      <c r="B222" s="69" t="s">
        <v>887</v>
      </c>
      <c r="C222" s="68">
        <v>40984</v>
      </c>
      <c r="D222" s="70" t="s">
        <v>1043</v>
      </c>
      <c r="E222" s="71">
        <v>350</v>
      </c>
      <c r="F222" s="72" t="s">
        <v>160</v>
      </c>
      <c r="G222" s="72">
        <v>111</v>
      </c>
      <c r="H222" s="72" t="s">
        <v>189</v>
      </c>
    </row>
    <row r="223" spans="1:8">
      <c r="A223" s="84">
        <v>41005</v>
      </c>
      <c r="B223" s="85" t="s">
        <v>722</v>
      </c>
      <c r="C223" s="86">
        <v>40975</v>
      </c>
      <c r="D223" s="87" t="s">
        <v>686</v>
      </c>
      <c r="E223" s="88">
        <v>64.08</v>
      </c>
      <c r="F223" s="89" t="s">
        <v>384</v>
      </c>
      <c r="G223" s="89">
        <v>420</v>
      </c>
      <c r="H223" s="115"/>
    </row>
    <row r="224" spans="1:8">
      <c r="A224" s="91">
        <v>41005</v>
      </c>
      <c r="B224" s="92" t="s">
        <v>722</v>
      </c>
      <c r="C224" s="93">
        <v>40975</v>
      </c>
      <c r="D224" s="94" t="s">
        <v>686</v>
      </c>
      <c r="E224" s="95">
        <v>6.08</v>
      </c>
      <c r="F224" s="96" t="s">
        <v>360</v>
      </c>
      <c r="G224" s="96">
        <v>420</v>
      </c>
      <c r="H224" s="116"/>
    </row>
    <row r="225" spans="1:8">
      <c r="A225" s="84">
        <v>41006</v>
      </c>
      <c r="B225" s="85" t="s">
        <v>895</v>
      </c>
      <c r="C225" s="86">
        <v>40985</v>
      </c>
      <c r="D225" s="87" t="s">
        <v>933</v>
      </c>
      <c r="E225" s="88">
        <v>76.739999999999995</v>
      </c>
      <c r="F225" s="89" t="s">
        <v>379</v>
      </c>
      <c r="G225" s="89">
        <v>60</v>
      </c>
      <c r="H225" s="90" t="s">
        <v>159</v>
      </c>
    </row>
    <row r="226" spans="1:8">
      <c r="A226" s="98">
        <v>41006</v>
      </c>
      <c r="B226" s="69" t="s">
        <v>895</v>
      </c>
      <c r="C226" s="68">
        <v>40985</v>
      </c>
      <c r="D226" s="70" t="s">
        <v>933</v>
      </c>
      <c r="E226" s="71">
        <v>127.9</v>
      </c>
      <c r="F226" s="71" t="s">
        <v>160</v>
      </c>
      <c r="G226" s="72">
        <v>60</v>
      </c>
      <c r="H226" s="99" t="s">
        <v>159</v>
      </c>
    </row>
    <row r="227" spans="1:8">
      <c r="A227" s="98">
        <v>41006</v>
      </c>
      <c r="B227" s="69" t="s">
        <v>895</v>
      </c>
      <c r="C227" s="68">
        <v>40985</v>
      </c>
      <c r="D227" s="70" t="s">
        <v>933</v>
      </c>
      <c r="E227" s="71">
        <v>204.65</v>
      </c>
      <c r="F227" s="72" t="s">
        <v>384</v>
      </c>
      <c r="G227" s="72">
        <v>60</v>
      </c>
      <c r="H227" s="99" t="s">
        <v>159</v>
      </c>
    </row>
    <row r="228" spans="1:8">
      <c r="A228" s="91">
        <v>41006</v>
      </c>
      <c r="B228" s="92" t="s">
        <v>895</v>
      </c>
      <c r="C228" s="93">
        <v>40985</v>
      </c>
      <c r="D228" s="94" t="s">
        <v>933</v>
      </c>
      <c r="E228" s="95">
        <v>153.47999999999999</v>
      </c>
      <c r="F228" s="96" t="s">
        <v>360</v>
      </c>
      <c r="G228" s="96">
        <v>60</v>
      </c>
      <c r="H228" s="97" t="s">
        <v>159</v>
      </c>
    </row>
    <row r="229" spans="1:8">
      <c r="A229" s="68">
        <v>41006</v>
      </c>
      <c r="B229" s="69" t="s">
        <v>944</v>
      </c>
      <c r="C229" s="68">
        <v>40984</v>
      </c>
      <c r="D229" s="70" t="s">
        <v>945</v>
      </c>
      <c r="E229" s="71">
        <v>427</v>
      </c>
      <c r="F229" s="72" t="s">
        <v>160</v>
      </c>
      <c r="G229" s="72">
        <v>128</v>
      </c>
      <c r="H229" s="72" t="s">
        <v>189</v>
      </c>
    </row>
    <row r="230" spans="1:8">
      <c r="A230" s="68">
        <v>41006</v>
      </c>
      <c r="B230" s="69" t="s">
        <v>946</v>
      </c>
      <c r="C230" s="68">
        <v>40998</v>
      </c>
      <c r="D230" s="70" t="s">
        <v>947</v>
      </c>
      <c r="E230" s="71">
        <v>732</v>
      </c>
      <c r="F230" s="72" t="s">
        <v>384</v>
      </c>
      <c r="G230" s="72">
        <v>146</v>
      </c>
      <c r="H230" s="72" t="s">
        <v>161</v>
      </c>
    </row>
    <row r="231" spans="1:8">
      <c r="A231" s="68">
        <v>41006</v>
      </c>
      <c r="B231" s="69" t="s">
        <v>1038</v>
      </c>
      <c r="C231" s="68">
        <v>40978</v>
      </c>
      <c r="D231" s="70" t="s">
        <v>948</v>
      </c>
      <c r="E231" s="71">
        <v>120</v>
      </c>
      <c r="F231" s="72" t="s">
        <v>384</v>
      </c>
      <c r="G231" s="72">
        <v>124</v>
      </c>
      <c r="H231" s="72" t="s">
        <v>168</v>
      </c>
    </row>
    <row r="232" spans="1:8">
      <c r="A232" s="68">
        <v>41006</v>
      </c>
      <c r="B232" s="69" t="s">
        <v>949</v>
      </c>
      <c r="C232" s="68">
        <v>40997</v>
      </c>
      <c r="D232" s="70" t="s">
        <v>950</v>
      </c>
      <c r="E232" s="71">
        <v>512.4</v>
      </c>
      <c r="F232" s="72"/>
      <c r="G232" s="72">
        <v>137</v>
      </c>
      <c r="H232" s="72" t="s">
        <v>173</v>
      </c>
    </row>
    <row r="233" spans="1:8">
      <c r="A233" s="68">
        <v>41006</v>
      </c>
      <c r="B233" s="69" t="s">
        <v>1073</v>
      </c>
      <c r="C233" s="68">
        <v>40996</v>
      </c>
      <c r="D233" s="70" t="s">
        <v>951</v>
      </c>
      <c r="E233" s="71">
        <v>201.3</v>
      </c>
      <c r="F233" s="72" t="s">
        <v>384</v>
      </c>
      <c r="G233" s="72">
        <v>136</v>
      </c>
      <c r="H233" s="72" t="s">
        <v>173</v>
      </c>
    </row>
    <row r="234" spans="1:8">
      <c r="A234" s="68">
        <v>41006</v>
      </c>
      <c r="B234" s="69" t="s">
        <v>1038</v>
      </c>
      <c r="C234" s="68">
        <v>40997</v>
      </c>
      <c r="D234" s="70" t="s">
        <v>952</v>
      </c>
      <c r="E234" s="71">
        <v>120</v>
      </c>
      <c r="F234" s="72" t="s">
        <v>384</v>
      </c>
      <c r="G234" s="72">
        <v>138</v>
      </c>
      <c r="H234" s="72" t="s">
        <v>168</v>
      </c>
    </row>
    <row r="235" spans="1:8">
      <c r="A235" s="68">
        <v>41006</v>
      </c>
      <c r="B235" s="69" t="s">
        <v>953</v>
      </c>
      <c r="C235" s="68">
        <v>40998</v>
      </c>
      <c r="D235" s="70" t="s">
        <v>954</v>
      </c>
      <c r="E235" s="71">
        <v>854.31</v>
      </c>
      <c r="F235" s="72" t="s">
        <v>384</v>
      </c>
      <c r="G235" s="72">
        <v>140</v>
      </c>
      <c r="H235" s="72" t="s">
        <v>166</v>
      </c>
    </row>
    <row r="236" spans="1:8">
      <c r="A236" s="68">
        <v>41006</v>
      </c>
      <c r="B236" s="69" t="s">
        <v>955</v>
      </c>
      <c r="C236" s="68">
        <v>40967</v>
      </c>
      <c r="D236" s="70" t="s">
        <v>1054</v>
      </c>
      <c r="E236" s="71">
        <v>353.8</v>
      </c>
      <c r="F236" s="72" t="s">
        <v>384</v>
      </c>
      <c r="G236" s="72">
        <v>141</v>
      </c>
      <c r="H236" s="72" t="s">
        <v>162</v>
      </c>
    </row>
    <row r="237" spans="1:8">
      <c r="A237" s="68">
        <v>41006</v>
      </c>
      <c r="B237" s="69" t="s">
        <v>1057</v>
      </c>
      <c r="C237" s="68">
        <v>40981</v>
      </c>
      <c r="D237" s="70" t="s">
        <v>956</v>
      </c>
      <c r="E237" s="71">
        <v>732</v>
      </c>
      <c r="F237" s="72" t="s">
        <v>384</v>
      </c>
      <c r="G237" s="72">
        <v>105</v>
      </c>
      <c r="H237" s="72" t="s">
        <v>190</v>
      </c>
    </row>
    <row r="238" spans="1:8">
      <c r="A238" s="68">
        <v>41006</v>
      </c>
      <c r="B238" s="69" t="s">
        <v>957</v>
      </c>
      <c r="C238" s="68">
        <v>40990</v>
      </c>
      <c r="D238" s="70" t="s">
        <v>1053</v>
      </c>
      <c r="E238" s="71">
        <v>141.97999999999999</v>
      </c>
      <c r="F238" s="72" t="s">
        <v>384</v>
      </c>
      <c r="G238" s="72">
        <v>133</v>
      </c>
      <c r="H238" s="72" t="s">
        <v>189</v>
      </c>
    </row>
    <row r="239" spans="1:8">
      <c r="A239" s="68">
        <v>41006</v>
      </c>
      <c r="B239" s="69" t="s">
        <v>895</v>
      </c>
      <c r="C239" s="68">
        <v>40991</v>
      </c>
      <c r="D239" s="70" t="s">
        <v>1053</v>
      </c>
      <c r="E239" s="71">
        <v>122</v>
      </c>
      <c r="F239" s="72" t="s">
        <v>384</v>
      </c>
      <c r="G239" s="72">
        <v>134</v>
      </c>
      <c r="H239" s="72" t="s">
        <v>189</v>
      </c>
    </row>
    <row r="240" spans="1:8">
      <c r="A240" s="68">
        <v>41006</v>
      </c>
      <c r="B240" s="69" t="s">
        <v>944</v>
      </c>
      <c r="C240" s="68">
        <v>40919</v>
      </c>
      <c r="D240" s="70" t="s">
        <v>959</v>
      </c>
      <c r="E240" s="71">
        <v>75</v>
      </c>
      <c r="F240" s="72" t="s">
        <v>360</v>
      </c>
      <c r="G240" s="72">
        <v>9</v>
      </c>
      <c r="H240" s="114"/>
    </row>
    <row r="241" spans="1:10">
      <c r="A241" s="68">
        <v>41006</v>
      </c>
      <c r="B241" s="69" t="s">
        <v>958</v>
      </c>
      <c r="C241" s="68">
        <v>40929</v>
      </c>
      <c r="D241" s="70" t="s">
        <v>959</v>
      </c>
      <c r="E241" s="71">
        <v>75</v>
      </c>
      <c r="F241" s="72" t="s">
        <v>360</v>
      </c>
      <c r="G241" s="72">
        <v>13</v>
      </c>
      <c r="H241" s="72" t="s">
        <v>389</v>
      </c>
    </row>
    <row r="242" spans="1:10">
      <c r="A242" s="68">
        <v>41006</v>
      </c>
      <c r="B242" s="69" t="s">
        <v>960</v>
      </c>
      <c r="C242" s="68">
        <v>40977</v>
      </c>
      <c r="D242" s="70" t="s">
        <v>962</v>
      </c>
      <c r="E242" s="71">
        <v>1175.7</v>
      </c>
      <c r="F242" s="72" t="s">
        <v>384</v>
      </c>
      <c r="G242" s="72">
        <v>103</v>
      </c>
      <c r="H242" s="72" t="s">
        <v>166</v>
      </c>
    </row>
    <row r="243" spans="1:10">
      <c r="A243" s="68">
        <v>41006</v>
      </c>
      <c r="B243" s="69" t="s">
        <v>961</v>
      </c>
      <c r="C243" s="68">
        <v>40984</v>
      </c>
      <c r="D243" s="70" t="s">
        <v>962</v>
      </c>
      <c r="E243" s="71">
        <v>688.3</v>
      </c>
      <c r="F243" s="72" t="s">
        <v>384</v>
      </c>
      <c r="G243" s="72">
        <v>110</v>
      </c>
      <c r="H243" s="72" t="s">
        <v>166</v>
      </c>
    </row>
    <row r="244" spans="1:10">
      <c r="A244" s="68">
        <v>41006</v>
      </c>
      <c r="B244" s="69" t="s">
        <v>876</v>
      </c>
      <c r="C244" s="68">
        <v>40977</v>
      </c>
      <c r="D244" s="70" t="s">
        <v>963</v>
      </c>
      <c r="E244" s="71">
        <v>256.2</v>
      </c>
      <c r="F244" s="72" t="s">
        <v>384</v>
      </c>
      <c r="G244" s="72">
        <v>101</v>
      </c>
      <c r="H244" s="72" t="s">
        <v>173</v>
      </c>
    </row>
    <row r="245" spans="1:10">
      <c r="A245" s="68">
        <v>41006</v>
      </c>
      <c r="B245" s="69">
        <v>137</v>
      </c>
      <c r="C245" s="68">
        <v>40982</v>
      </c>
      <c r="D245" s="70" t="s">
        <v>745</v>
      </c>
      <c r="E245" s="71">
        <v>48.99</v>
      </c>
      <c r="F245" s="72" t="s">
        <v>360</v>
      </c>
      <c r="G245" s="72">
        <v>143</v>
      </c>
      <c r="H245" s="72" t="s">
        <v>171</v>
      </c>
    </row>
    <row r="246" spans="1:10">
      <c r="A246" s="68">
        <v>41006</v>
      </c>
      <c r="B246" s="69">
        <v>143</v>
      </c>
      <c r="C246" s="68">
        <v>40985</v>
      </c>
      <c r="D246" s="70" t="s">
        <v>745</v>
      </c>
      <c r="E246" s="71">
        <v>9.5</v>
      </c>
      <c r="F246" s="72" t="s">
        <v>360</v>
      </c>
      <c r="G246" s="72">
        <v>144</v>
      </c>
      <c r="H246" s="72" t="s">
        <v>171</v>
      </c>
    </row>
    <row r="247" spans="1:10">
      <c r="A247" s="84">
        <v>41006</v>
      </c>
      <c r="B247" s="85">
        <v>77</v>
      </c>
      <c r="C247" s="86">
        <v>40985</v>
      </c>
      <c r="D247" s="87" t="s">
        <v>745</v>
      </c>
      <c r="E247" s="88">
        <v>440.7</v>
      </c>
      <c r="F247" s="89" t="s">
        <v>360</v>
      </c>
      <c r="G247" s="89" t="s">
        <v>167</v>
      </c>
      <c r="H247" s="90" t="s">
        <v>167</v>
      </c>
    </row>
    <row r="248" spans="1:10">
      <c r="A248" s="91">
        <v>41006</v>
      </c>
      <c r="B248" s="92">
        <v>77</v>
      </c>
      <c r="C248" s="93">
        <v>40985</v>
      </c>
      <c r="D248" s="94" t="s">
        <v>745</v>
      </c>
      <c r="E248" s="95">
        <v>440.7</v>
      </c>
      <c r="F248" s="96" t="s">
        <v>360</v>
      </c>
      <c r="G248" s="96" t="s">
        <v>207</v>
      </c>
      <c r="H248" s="97" t="s">
        <v>207</v>
      </c>
    </row>
    <row r="249" spans="1:10">
      <c r="A249" s="84">
        <v>41006</v>
      </c>
      <c r="B249" s="85">
        <v>73</v>
      </c>
      <c r="C249" s="86">
        <v>40982</v>
      </c>
      <c r="D249" s="87" t="s">
        <v>745</v>
      </c>
      <c r="E249" s="88">
        <v>2053.37</v>
      </c>
      <c r="F249" s="89" t="s">
        <v>360</v>
      </c>
      <c r="G249" s="89" t="s">
        <v>167</v>
      </c>
      <c r="H249" s="90" t="s">
        <v>167</v>
      </c>
    </row>
    <row r="250" spans="1:10">
      <c r="A250" s="91">
        <v>41006</v>
      </c>
      <c r="B250" s="92">
        <v>73</v>
      </c>
      <c r="C250" s="93">
        <v>40982</v>
      </c>
      <c r="D250" s="94" t="s">
        <v>745</v>
      </c>
      <c r="E250" s="95">
        <v>2</v>
      </c>
      <c r="F250" s="96" t="s">
        <v>360</v>
      </c>
      <c r="G250" s="96" t="s">
        <v>207</v>
      </c>
      <c r="H250" s="97" t="s">
        <v>207</v>
      </c>
    </row>
    <row r="251" spans="1:10">
      <c r="A251" s="68">
        <v>41006</v>
      </c>
      <c r="B251" s="69" t="s">
        <v>964</v>
      </c>
      <c r="C251" s="68">
        <v>40969</v>
      </c>
      <c r="D251" s="70" t="s">
        <v>965</v>
      </c>
      <c r="E251" s="71">
        <v>488</v>
      </c>
      <c r="F251" s="72" t="s">
        <v>160</v>
      </c>
      <c r="G251" s="72">
        <v>98</v>
      </c>
      <c r="H251" s="72" t="s">
        <v>189</v>
      </c>
    </row>
    <row r="252" spans="1:10" customFormat="1">
      <c r="A252" s="84">
        <v>41013</v>
      </c>
      <c r="B252" s="85">
        <v>9160880883</v>
      </c>
      <c r="C252" s="86">
        <v>41058</v>
      </c>
      <c r="D252" s="87" t="s">
        <v>1020</v>
      </c>
      <c r="E252" s="88">
        <v>316.47000000000003</v>
      </c>
      <c r="F252" s="89" t="s">
        <v>160</v>
      </c>
      <c r="G252" s="89">
        <v>635</v>
      </c>
      <c r="H252" s="90" t="s">
        <v>189</v>
      </c>
      <c r="I252" s="135"/>
      <c r="J252" s="41"/>
    </row>
    <row r="253" spans="1:10" customFormat="1">
      <c r="A253" s="91">
        <v>41013</v>
      </c>
      <c r="B253" s="92">
        <v>9160880883</v>
      </c>
      <c r="C253" s="93">
        <v>41058</v>
      </c>
      <c r="D253" s="94" t="s">
        <v>1020</v>
      </c>
      <c r="E253" s="95">
        <v>4.88</v>
      </c>
      <c r="F253" s="96" t="s">
        <v>160</v>
      </c>
      <c r="G253" s="96">
        <v>635</v>
      </c>
      <c r="H253" s="97" t="s">
        <v>206</v>
      </c>
      <c r="I253" s="135"/>
      <c r="J253" s="41"/>
    </row>
    <row r="254" spans="1:10" customFormat="1">
      <c r="A254" s="84">
        <v>41013</v>
      </c>
      <c r="B254" s="85">
        <v>9160880978</v>
      </c>
      <c r="C254" s="86">
        <v>41058</v>
      </c>
      <c r="D254" s="87" t="s">
        <v>1020</v>
      </c>
      <c r="E254" s="88">
        <v>531.05999999999995</v>
      </c>
      <c r="F254" s="89" t="s">
        <v>160</v>
      </c>
      <c r="G254" s="89">
        <v>636</v>
      </c>
      <c r="H254" s="90" t="s">
        <v>189</v>
      </c>
      <c r="I254" s="135"/>
      <c r="J254" s="41"/>
    </row>
    <row r="255" spans="1:10" customFormat="1">
      <c r="A255" s="98">
        <v>41013</v>
      </c>
      <c r="B255" s="69">
        <v>9160880978</v>
      </c>
      <c r="C255" s="68">
        <v>41058</v>
      </c>
      <c r="D255" s="70" t="s">
        <v>1020</v>
      </c>
      <c r="E255" s="71">
        <v>4.88</v>
      </c>
      <c r="F255" s="72" t="s">
        <v>160</v>
      </c>
      <c r="G255" s="72">
        <v>636</v>
      </c>
      <c r="H255" s="99" t="s">
        <v>206</v>
      </c>
      <c r="I255" s="135"/>
      <c r="J255" s="41"/>
    </row>
    <row r="256" spans="1:10" customFormat="1">
      <c r="A256" s="91">
        <v>41013</v>
      </c>
      <c r="B256" s="92">
        <v>9160880978</v>
      </c>
      <c r="C256" s="93">
        <v>41058</v>
      </c>
      <c r="D256" s="94" t="s">
        <v>1020</v>
      </c>
      <c r="E256" s="95">
        <v>2</v>
      </c>
      <c r="F256" s="96" t="s">
        <v>160</v>
      </c>
      <c r="G256" s="96">
        <v>636</v>
      </c>
      <c r="H256" s="97" t="s">
        <v>207</v>
      </c>
      <c r="I256" s="135"/>
      <c r="J256" s="41"/>
    </row>
    <row r="257" spans="1:10" customFormat="1">
      <c r="A257" s="84">
        <v>41013</v>
      </c>
      <c r="B257" s="85">
        <v>9160880979</v>
      </c>
      <c r="C257" s="86">
        <v>41058</v>
      </c>
      <c r="D257" s="87" t="s">
        <v>1020</v>
      </c>
      <c r="E257" s="88">
        <v>439.09</v>
      </c>
      <c r="F257" s="89" t="s">
        <v>160</v>
      </c>
      <c r="G257" s="89">
        <v>637</v>
      </c>
      <c r="H257" s="90" t="s">
        <v>189</v>
      </c>
      <c r="I257" s="135"/>
      <c r="J257" s="41"/>
    </row>
    <row r="258" spans="1:10" customFormat="1">
      <c r="A258" s="98">
        <v>41013</v>
      </c>
      <c r="B258" s="69">
        <v>9160880979</v>
      </c>
      <c r="C258" s="68">
        <v>41058</v>
      </c>
      <c r="D258" s="70" t="s">
        <v>1020</v>
      </c>
      <c r="E258" s="71">
        <v>4.88</v>
      </c>
      <c r="F258" s="72" t="s">
        <v>160</v>
      </c>
      <c r="G258" s="72">
        <v>637</v>
      </c>
      <c r="H258" s="99" t="s">
        <v>206</v>
      </c>
      <c r="I258" s="135"/>
      <c r="J258" s="41"/>
    </row>
    <row r="259" spans="1:10" customFormat="1">
      <c r="A259" s="91">
        <v>41013</v>
      </c>
      <c r="B259" s="92">
        <v>9160880979</v>
      </c>
      <c r="C259" s="93">
        <v>41058</v>
      </c>
      <c r="D259" s="94" t="s">
        <v>1020</v>
      </c>
      <c r="E259" s="95">
        <v>2</v>
      </c>
      <c r="F259" s="96" t="s">
        <v>160</v>
      </c>
      <c r="G259" s="96">
        <v>637</v>
      </c>
      <c r="H259" s="97" t="s">
        <v>207</v>
      </c>
      <c r="I259" s="135"/>
      <c r="J259" s="41"/>
    </row>
    <row r="260" spans="1:10" customFormat="1">
      <c r="A260" s="84">
        <v>41013</v>
      </c>
      <c r="B260" s="85">
        <v>9160880880</v>
      </c>
      <c r="C260" s="86">
        <v>41058</v>
      </c>
      <c r="D260" s="87" t="s">
        <v>1020</v>
      </c>
      <c r="E260" s="88">
        <v>498.42</v>
      </c>
      <c r="F260" s="89" t="s">
        <v>160</v>
      </c>
      <c r="G260" s="89">
        <v>638</v>
      </c>
      <c r="H260" s="90" t="s">
        <v>189</v>
      </c>
      <c r="I260" s="135"/>
      <c r="J260" s="41"/>
    </row>
    <row r="261" spans="1:10" customFormat="1">
      <c r="A261" s="98">
        <v>41013</v>
      </c>
      <c r="B261" s="69">
        <v>9160880880</v>
      </c>
      <c r="C261" s="68">
        <v>41058</v>
      </c>
      <c r="D261" s="70" t="s">
        <v>1020</v>
      </c>
      <c r="E261" s="71">
        <v>4.88</v>
      </c>
      <c r="F261" s="72" t="s">
        <v>160</v>
      </c>
      <c r="G261" s="72">
        <v>638</v>
      </c>
      <c r="H261" s="99" t="s">
        <v>206</v>
      </c>
      <c r="I261" s="135"/>
      <c r="J261" s="41"/>
    </row>
    <row r="262" spans="1:10" customFormat="1">
      <c r="A262" s="91">
        <v>41013</v>
      </c>
      <c r="B262" s="92">
        <v>9160880880</v>
      </c>
      <c r="C262" s="93">
        <v>41058</v>
      </c>
      <c r="D262" s="94" t="s">
        <v>1020</v>
      </c>
      <c r="E262" s="95">
        <v>2</v>
      </c>
      <c r="F262" s="96" t="s">
        <v>160</v>
      </c>
      <c r="G262" s="96">
        <v>638</v>
      </c>
      <c r="H262" s="97" t="s">
        <v>207</v>
      </c>
      <c r="I262" s="135"/>
      <c r="J262" s="41"/>
    </row>
    <row r="263" spans="1:10" customFormat="1">
      <c r="A263" s="84">
        <v>41013</v>
      </c>
      <c r="B263" s="85">
        <v>9160880881</v>
      </c>
      <c r="C263" s="86">
        <v>41058</v>
      </c>
      <c r="D263" s="87" t="s">
        <v>1020</v>
      </c>
      <c r="E263" s="88">
        <v>481.51</v>
      </c>
      <c r="F263" s="89" t="s">
        <v>160</v>
      </c>
      <c r="G263" s="89">
        <v>639</v>
      </c>
      <c r="H263" s="90" t="s">
        <v>189</v>
      </c>
      <c r="I263" s="135"/>
      <c r="J263" s="41"/>
    </row>
    <row r="264" spans="1:10" customFormat="1">
      <c r="A264" s="98">
        <v>41013</v>
      </c>
      <c r="B264" s="69">
        <v>9160880881</v>
      </c>
      <c r="C264" s="68">
        <v>41058</v>
      </c>
      <c r="D264" s="70" t="s">
        <v>1020</v>
      </c>
      <c r="E264" s="71">
        <v>4.88</v>
      </c>
      <c r="F264" s="72" t="s">
        <v>160</v>
      </c>
      <c r="G264" s="72">
        <v>639</v>
      </c>
      <c r="H264" s="99" t="s">
        <v>206</v>
      </c>
      <c r="I264" s="135"/>
      <c r="J264" s="41"/>
    </row>
    <row r="265" spans="1:10" customFormat="1">
      <c r="A265" s="91">
        <v>41013</v>
      </c>
      <c r="B265" s="92">
        <v>9160880881</v>
      </c>
      <c r="C265" s="93">
        <v>41058</v>
      </c>
      <c r="D265" s="94" t="s">
        <v>1020</v>
      </c>
      <c r="E265" s="95">
        <v>2</v>
      </c>
      <c r="F265" s="96" t="s">
        <v>160</v>
      </c>
      <c r="G265" s="96">
        <v>639</v>
      </c>
      <c r="H265" s="97" t="s">
        <v>207</v>
      </c>
      <c r="I265" s="135"/>
      <c r="J265" s="41"/>
    </row>
    <row r="266" spans="1:10" customFormat="1">
      <c r="A266" s="84">
        <v>41013</v>
      </c>
      <c r="B266" s="85">
        <v>9160880882</v>
      </c>
      <c r="C266" s="86">
        <v>41058</v>
      </c>
      <c r="D266" s="87" t="s">
        <v>1020</v>
      </c>
      <c r="E266" s="88">
        <v>537.65</v>
      </c>
      <c r="F266" s="89" t="s">
        <v>160</v>
      </c>
      <c r="G266" s="89">
        <v>640</v>
      </c>
      <c r="H266" s="90" t="s">
        <v>189</v>
      </c>
      <c r="I266" s="135"/>
      <c r="J266" s="41"/>
    </row>
    <row r="267" spans="1:10" customFormat="1">
      <c r="A267" s="98">
        <v>41013</v>
      </c>
      <c r="B267" s="69">
        <v>9160880882</v>
      </c>
      <c r="C267" s="68">
        <v>41058</v>
      </c>
      <c r="D267" s="70" t="s">
        <v>1020</v>
      </c>
      <c r="E267" s="71">
        <v>4.88</v>
      </c>
      <c r="F267" s="72" t="s">
        <v>160</v>
      </c>
      <c r="G267" s="72">
        <v>640</v>
      </c>
      <c r="H267" s="99" t="s">
        <v>206</v>
      </c>
      <c r="I267" s="135"/>
      <c r="J267" s="41"/>
    </row>
    <row r="268" spans="1:10" customFormat="1">
      <c r="A268" s="91">
        <v>41013</v>
      </c>
      <c r="B268" s="92">
        <v>9160880882</v>
      </c>
      <c r="C268" s="93">
        <v>41058</v>
      </c>
      <c r="D268" s="94" t="s">
        <v>1020</v>
      </c>
      <c r="E268" s="95">
        <v>2</v>
      </c>
      <c r="F268" s="96" t="s">
        <v>160</v>
      </c>
      <c r="G268" s="96">
        <v>640</v>
      </c>
      <c r="H268" s="97" t="s">
        <v>207</v>
      </c>
      <c r="I268" s="135"/>
      <c r="J268" s="41"/>
    </row>
    <row r="269" spans="1:10">
      <c r="A269" s="68">
        <v>41017</v>
      </c>
      <c r="B269" s="69" t="s">
        <v>846</v>
      </c>
      <c r="C269" s="68">
        <v>41017</v>
      </c>
      <c r="D269" s="70" t="s">
        <v>844</v>
      </c>
      <c r="E269" s="71">
        <v>400.01</v>
      </c>
      <c r="F269" s="72" t="s">
        <v>384</v>
      </c>
      <c r="G269" s="72">
        <v>329</v>
      </c>
      <c r="H269" s="72" t="s">
        <v>166</v>
      </c>
    </row>
    <row r="270" spans="1:10">
      <c r="A270" s="68">
        <v>41017</v>
      </c>
      <c r="B270" s="69"/>
      <c r="C270" s="68">
        <v>41017</v>
      </c>
      <c r="D270" s="70" t="s">
        <v>254</v>
      </c>
      <c r="E270" s="71">
        <v>386</v>
      </c>
      <c r="F270" s="72" t="s">
        <v>360</v>
      </c>
      <c r="G270" s="114"/>
      <c r="H270" s="114"/>
    </row>
    <row r="271" spans="1:10">
      <c r="A271" s="68">
        <v>41020</v>
      </c>
      <c r="B271" s="69" t="s">
        <v>843</v>
      </c>
      <c r="C271" s="68">
        <v>41025</v>
      </c>
      <c r="D271" s="70" t="s">
        <v>844</v>
      </c>
      <c r="E271" s="71">
        <v>600.27</v>
      </c>
      <c r="F271" s="72" t="s">
        <v>384</v>
      </c>
      <c r="G271" s="72">
        <v>330</v>
      </c>
      <c r="H271" s="72" t="s">
        <v>166</v>
      </c>
    </row>
    <row r="272" spans="1:10">
      <c r="A272" s="68">
        <v>41025</v>
      </c>
      <c r="B272" s="69" t="s">
        <v>975</v>
      </c>
      <c r="C272" s="68">
        <v>40968</v>
      </c>
      <c r="D272" s="70" t="s">
        <v>222</v>
      </c>
      <c r="E272" s="71">
        <v>250</v>
      </c>
      <c r="F272" s="72" t="s">
        <v>360</v>
      </c>
      <c r="G272" s="72">
        <v>159</v>
      </c>
      <c r="H272" s="72" t="s">
        <v>389</v>
      </c>
    </row>
    <row r="273" spans="1:8">
      <c r="A273" s="68">
        <v>41025</v>
      </c>
      <c r="B273" s="69" t="s">
        <v>976</v>
      </c>
      <c r="C273" s="68">
        <v>40989</v>
      </c>
      <c r="D273" s="70" t="s">
        <v>977</v>
      </c>
      <c r="E273" s="71">
        <v>305</v>
      </c>
      <c r="F273" s="72" t="s">
        <v>360</v>
      </c>
      <c r="G273" s="72">
        <v>145</v>
      </c>
      <c r="H273" s="72" t="s">
        <v>189</v>
      </c>
    </row>
    <row r="274" spans="1:8">
      <c r="A274" s="68">
        <v>41025</v>
      </c>
      <c r="B274" s="69" t="s">
        <v>978</v>
      </c>
      <c r="C274" s="68">
        <v>40998</v>
      </c>
      <c r="D274" s="70" t="s">
        <v>979</v>
      </c>
      <c r="E274" s="71">
        <v>183</v>
      </c>
      <c r="F274" s="72" t="s">
        <v>160</v>
      </c>
      <c r="G274" s="72">
        <v>158</v>
      </c>
      <c r="H274" s="72" t="s">
        <v>189</v>
      </c>
    </row>
    <row r="275" spans="1:8">
      <c r="A275" s="68">
        <v>41025</v>
      </c>
      <c r="B275" s="69" t="s">
        <v>980</v>
      </c>
      <c r="C275" s="68">
        <v>40996</v>
      </c>
      <c r="D275" s="70" t="s">
        <v>981</v>
      </c>
      <c r="E275" s="71">
        <v>3660</v>
      </c>
      <c r="F275" s="72" t="s">
        <v>360</v>
      </c>
      <c r="G275" s="72">
        <v>161</v>
      </c>
      <c r="H275" s="72" t="s">
        <v>166</v>
      </c>
    </row>
    <row r="276" spans="1:8">
      <c r="A276" s="68">
        <v>41025</v>
      </c>
      <c r="B276" s="69" t="s">
        <v>982</v>
      </c>
      <c r="C276" s="68">
        <v>40998</v>
      </c>
      <c r="D276" s="70" t="s">
        <v>983</v>
      </c>
      <c r="E276" s="71">
        <v>48.8</v>
      </c>
      <c r="F276" s="72"/>
      <c r="G276" s="72">
        <v>166</v>
      </c>
      <c r="H276" s="72" t="s">
        <v>173</v>
      </c>
    </row>
    <row r="277" spans="1:8">
      <c r="A277" s="68">
        <v>41025</v>
      </c>
      <c r="B277" s="69" t="s">
        <v>984</v>
      </c>
      <c r="C277" s="68">
        <v>40996</v>
      </c>
      <c r="D277" s="70" t="s">
        <v>985</v>
      </c>
      <c r="E277" s="71">
        <v>610</v>
      </c>
      <c r="F277" s="72" t="s">
        <v>160</v>
      </c>
      <c r="G277" s="72">
        <v>154</v>
      </c>
      <c r="H277" s="72" t="s">
        <v>189</v>
      </c>
    </row>
    <row r="278" spans="1:8">
      <c r="A278" s="68">
        <v>41025</v>
      </c>
      <c r="B278" s="69" t="s">
        <v>986</v>
      </c>
      <c r="C278" s="68">
        <v>40967</v>
      </c>
      <c r="D278" s="70" t="s">
        <v>987</v>
      </c>
      <c r="E278" s="71">
        <v>732</v>
      </c>
      <c r="F278" s="72" t="s">
        <v>384</v>
      </c>
      <c r="G278" s="72">
        <v>148</v>
      </c>
      <c r="H278" s="72" t="s">
        <v>161</v>
      </c>
    </row>
    <row r="279" spans="1:8">
      <c r="A279" s="68">
        <v>41025</v>
      </c>
      <c r="B279" s="69" t="s">
        <v>988</v>
      </c>
      <c r="C279" s="68">
        <v>40996</v>
      </c>
      <c r="D279" s="70" t="s">
        <v>989</v>
      </c>
      <c r="E279" s="71">
        <v>412.8</v>
      </c>
      <c r="F279" s="72" t="s">
        <v>360</v>
      </c>
      <c r="G279" s="72">
        <v>160</v>
      </c>
      <c r="H279" s="72" t="s">
        <v>223</v>
      </c>
    </row>
    <row r="280" spans="1:8">
      <c r="A280" s="68">
        <v>41025</v>
      </c>
      <c r="B280" s="69" t="s">
        <v>990</v>
      </c>
      <c r="C280" s="68">
        <v>40998</v>
      </c>
      <c r="D280" s="70" t="s">
        <v>991</v>
      </c>
      <c r="E280" s="71">
        <v>610</v>
      </c>
      <c r="F280" s="72" t="s">
        <v>360</v>
      </c>
      <c r="G280" s="72">
        <v>164</v>
      </c>
      <c r="H280" s="72" t="s">
        <v>173</v>
      </c>
    </row>
    <row r="281" spans="1:8">
      <c r="A281" s="38">
        <v>41025</v>
      </c>
      <c r="B281" s="50" t="s">
        <v>992</v>
      </c>
      <c r="C281" s="38">
        <v>40907</v>
      </c>
      <c r="D281" s="39" t="s">
        <v>745</v>
      </c>
      <c r="E281" s="40">
        <v>138.59</v>
      </c>
      <c r="F281" s="67"/>
      <c r="G281" s="67"/>
      <c r="H281" s="67"/>
    </row>
    <row r="282" spans="1:8">
      <c r="A282" s="38">
        <v>41025</v>
      </c>
      <c r="B282" s="50" t="s">
        <v>746</v>
      </c>
      <c r="C282" s="38">
        <v>40907</v>
      </c>
      <c r="D282" s="39" t="s">
        <v>745</v>
      </c>
      <c r="E282" s="40">
        <v>5.01</v>
      </c>
      <c r="F282" s="67"/>
      <c r="G282" s="67"/>
      <c r="H282" s="67"/>
    </row>
    <row r="283" spans="1:8">
      <c r="A283" s="68">
        <v>41025</v>
      </c>
      <c r="B283" s="69" t="s">
        <v>747</v>
      </c>
      <c r="C283" s="68">
        <v>41019</v>
      </c>
      <c r="D283" s="70" t="s">
        <v>748</v>
      </c>
      <c r="E283" s="71">
        <v>300</v>
      </c>
      <c r="F283" s="72" t="s">
        <v>160</v>
      </c>
      <c r="G283" s="72">
        <v>246</v>
      </c>
      <c r="H283" s="72" t="s">
        <v>189</v>
      </c>
    </row>
    <row r="284" spans="1:8">
      <c r="A284" s="68">
        <v>41025</v>
      </c>
      <c r="B284" s="69" t="s">
        <v>749</v>
      </c>
      <c r="C284" s="68">
        <v>41165</v>
      </c>
      <c r="D284" s="70" t="s">
        <v>750</v>
      </c>
      <c r="E284" s="71">
        <v>219.6</v>
      </c>
      <c r="F284" s="72" t="s">
        <v>384</v>
      </c>
      <c r="G284" s="72">
        <v>93</v>
      </c>
      <c r="H284" s="72" t="s">
        <v>187</v>
      </c>
    </row>
    <row r="285" spans="1:8">
      <c r="A285" s="68">
        <v>41025</v>
      </c>
      <c r="B285" s="69" t="s">
        <v>958</v>
      </c>
      <c r="C285" s="68">
        <v>40938</v>
      </c>
      <c r="D285" s="70" t="s">
        <v>750</v>
      </c>
      <c r="E285" s="71">
        <v>237.9</v>
      </c>
      <c r="F285" s="72" t="s">
        <v>360</v>
      </c>
      <c r="G285" s="72">
        <v>94</v>
      </c>
      <c r="H285" s="72" t="s">
        <v>173</v>
      </c>
    </row>
    <row r="286" spans="1:8">
      <c r="A286" s="68">
        <v>41025</v>
      </c>
      <c r="B286" s="69" t="s">
        <v>751</v>
      </c>
      <c r="C286" s="68">
        <v>40977</v>
      </c>
      <c r="D286" s="70" t="s">
        <v>752</v>
      </c>
      <c r="E286" s="71">
        <v>600</v>
      </c>
      <c r="F286" s="72" t="s">
        <v>384</v>
      </c>
      <c r="G286" s="72">
        <v>102</v>
      </c>
      <c r="H286" s="72" t="s">
        <v>389</v>
      </c>
    </row>
    <row r="287" spans="1:8">
      <c r="A287" s="68">
        <v>41026</v>
      </c>
      <c r="B287" s="69" t="s">
        <v>532</v>
      </c>
      <c r="C287" s="68">
        <v>41025</v>
      </c>
      <c r="D287" s="70" t="s">
        <v>530</v>
      </c>
      <c r="E287" s="71">
        <v>67.66</v>
      </c>
      <c r="F287" s="72" t="s">
        <v>384</v>
      </c>
      <c r="G287" s="72" t="s">
        <v>387</v>
      </c>
      <c r="H287" s="72" t="s">
        <v>387</v>
      </c>
    </row>
    <row r="288" spans="1:8">
      <c r="A288" s="68">
        <v>41027</v>
      </c>
      <c r="B288" s="69" t="s">
        <v>845</v>
      </c>
      <c r="C288" s="68">
        <v>41027</v>
      </c>
      <c r="D288" s="70" t="s">
        <v>844</v>
      </c>
      <c r="E288" s="71">
        <v>79.86</v>
      </c>
      <c r="F288" s="72" t="s">
        <v>384</v>
      </c>
      <c r="G288" s="72">
        <v>328</v>
      </c>
      <c r="H288" s="72" t="s">
        <v>166</v>
      </c>
    </row>
    <row r="289" spans="1:8">
      <c r="A289" s="68">
        <v>41029</v>
      </c>
      <c r="B289" s="69" t="s">
        <v>294</v>
      </c>
      <c r="C289" s="68">
        <v>41029</v>
      </c>
      <c r="D289" s="70" t="s">
        <v>844</v>
      </c>
      <c r="E289" s="71">
        <v>52.05</v>
      </c>
      <c r="F289" s="72" t="s">
        <v>366</v>
      </c>
      <c r="G289" s="72">
        <v>540</v>
      </c>
      <c r="H289" s="72" t="s">
        <v>166</v>
      </c>
    </row>
    <row r="290" spans="1:8">
      <c r="A290" s="68">
        <v>41032</v>
      </c>
      <c r="B290" s="69" t="s">
        <v>712</v>
      </c>
      <c r="C290" s="68">
        <v>40999</v>
      </c>
      <c r="D290" s="70" t="s">
        <v>745</v>
      </c>
      <c r="E290" s="71">
        <v>6.83</v>
      </c>
      <c r="F290" s="72" t="s">
        <v>384</v>
      </c>
      <c r="G290" s="72">
        <v>180</v>
      </c>
      <c r="H290" s="72" t="s">
        <v>171</v>
      </c>
    </row>
    <row r="291" spans="1:8">
      <c r="A291" s="68">
        <v>41032</v>
      </c>
      <c r="B291" s="69" t="s">
        <v>713</v>
      </c>
      <c r="C291" s="68">
        <v>40999</v>
      </c>
      <c r="D291" s="70" t="s">
        <v>745</v>
      </c>
      <c r="E291" s="71">
        <v>421.63</v>
      </c>
      <c r="F291" s="72" t="s">
        <v>384</v>
      </c>
      <c r="G291" s="72" t="s">
        <v>167</v>
      </c>
      <c r="H291" s="72" t="s">
        <v>167</v>
      </c>
    </row>
    <row r="292" spans="1:8">
      <c r="A292" s="68">
        <v>41032</v>
      </c>
      <c r="B292" s="69" t="s">
        <v>713</v>
      </c>
      <c r="C292" s="68">
        <v>40999</v>
      </c>
      <c r="D292" s="70" t="s">
        <v>745</v>
      </c>
      <c r="E292" s="71">
        <v>2</v>
      </c>
      <c r="F292" s="72" t="s">
        <v>384</v>
      </c>
      <c r="G292" s="72" t="s">
        <v>207</v>
      </c>
      <c r="H292" s="72" t="s">
        <v>207</v>
      </c>
    </row>
    <row r="293" spans="1:8">
      <c r="A293" s="84">
        <v>41032</v>
      </c>
      <c r="B293" s="85" t="s">
        <v>714</v>
      </c>
      <c r="C293" s="86">
        <v>40996</v>
      </c>
      <c r="D293" s="87" t="s">
        <v>745</v>
      </c>
      <c r="E293" s="88">
        <v>6.46</v>
      </c>
      <c r="F293" s="89" t="s">
        <v>384</v>
      </c>
      <c r="G293" s="89">
        <v>174</v>
      </c>
      <c r="H293" s="90" t="s">
        <v>171</v>
      </c>
    </row>
    <row r="294" spans="1:8">
      <c r="A294" s="98">
        <v>41032</v>
      </c>
      <c r="B294" s="69" t="s">
        <v>714</v>
      </c>
      <c r="C294" s="68">
        <v>40996</v>
      </c>
      <c r="D294" s="70" t="s">
        <v>745</v>
      </c>
      <c r="E294" s="71">
        <v>165</v>
      </c>
      <c r="F294" s="72" t="s">
        <v>384</v>
      </c>
      <c r="G294" s="72">
        <v>174</v>
      </c>
      <c r="H294" s="99" t="s">
        <v>167</v>
      </c>
    </row>
    <row r="295" spans="1:8">
      <c r="A295" s="91">
        <v>41032</v>
      </c>
      <c r="B295" s="92" t="s">
        <v>714</v>
      </c>
      <c r="C295" s="93">
        <v>40996</v>
      </c>
      <c r="D295" s="94" t="s">
        <v>745</v>
      </c>
      <c r="E295" s="95">
        <v>100</v>
      </c>
      <c r="F295" s="96" t="s">
        <v>384</v>
      </c>
      <c r="G295" s="96">
        <v>174</v>
      </c>
      <c r="H295" s="97" t="s">
        <v>389</v>
      </c>
    </row>
    <row r="296" spans="1:8">
      <c r="A296" s="68">
        <v>41032</v>
      </c>
      <c r="B296" s="69" t="s">
        <v>715</v>
      </c>
      <c r="C296" s="68">
        <v>40998</v>
      </c>
      <c r="D296" s="70" t="s">
        <v>983</v>
      </c>
      <c r="E296" s="71">
        <v>18239</v>
      </c>
      <c r="F296" s="72" t="s">
        <v>360</v>
      </c>
      <c r="G296" s="72">
        <v>176</v>
      </c>
      <c r="H296" s="72" t="s">
        <v>173</v>
      </c>
    </row>
    <row r="297" spans="1:8">
      <c r="A297" s="68">
        <v>41032</v>
      </c>
      <c r="B297" s="69" t="s">
        <v>716</v>
      </c>
      <c r="C297" s="68">
        <v>40998</v>
      </c>
      <c r="D297" s="70" t="s">
        <v>983</v>
      </c>
      <c r="E297" s="71">
        <v>2202.1</v>
      </c>
      <c r="F297" s="72" t="s">
        <v>360</v>
      </c>
      <c r="G297" s="72">
        <v>175</v>
      </c>
      <c r="H297" s="72" t="s">
        <v>173</v>
      </c>
    </row>
    <row r="298" spans="1:8">
      <c r="A298" s="68">
        <v>41032</v>
      </c>
      <c r="B298" s="69" t="s">
        <v>717</v>
      </c>
      <c r="C298" s="68">
        <v>40999</v>
      </c>
      <c r="D298" s="70" t="s">
        <v>718</v>
      </c>
      <c r="E298" s="71">
        <v>375</v>
      </c>
      <c r="F298" s="72" t="s">
        <v>384</v>
      </c>
      <c r="G298" s="72">
        <v>184</v>
      </c>
      <c r="H298" s="72" t="s">
        <v>190</v>
      </c>
    </row>
    <row r="299" spans="1:8">
      <c r="A299" s="68">
        <v>41032</v>
      </c>
      <c r="B299" s="69"/>
      <c r="C299" s="68">
        <v>41031</v>
      </c>
      <c r="D299" s="70" t="s">
        <v>719</v>
      </c>
      <c r="E299" s="71">
        <v>458.45</v>
      </c>
      <c r="F299" s="72" t="s">
        <v>366</v>
      </c>
      <c r="G299" s="72" t="s">
        <v>228</v>
      </c>
      <c r="H299" s="72" t="s">
        <v>228</v>
      </c>
    </row>
    <row r="300" spans="1:8">
      <c r="A300" s="68">
        <v>41037</v>
      </c>
      <c r="B300" s="69" t="s">
        <v>755</v>
      </c>
      <c r="C300" s="68">
        <v>41025</v>
      </c>
      <c r="D300" s="70" t="s">
        <v>756</v>
      </c>
      <c r="E300" s="71">
        <v>178.2</v>
      </c>
      <c r="F300" s="72" t="s">
        <v>384</v>
      </c>
      <c r="G300" s="72">
        <v>251</v>
      </c>
      <c r="H300" s="72" t="s">
        <v>167</v>
      </c>
    </row>
    <row r="301" spans="1:8">
      <c r="A301" s="68">
        <v>41037</v>
      </c>
      <c r="B301" s="69" t="s">
        <v>944</v>
      </c>
      <c r="C301" s="68">
        <v>41012</v>
      </c>
      <c r="D301" s="70" t="s">
        <v>757</v>
      </c>
      <c r="E301" s="71">
        <v>300</v>
      </c>
      <c r="F301" s="72" t="s">
        <v>384</v>
      </c>
      <c r="G301" s="72">
        <v>202</v>
      </c>
      <c r="H301" s="72" t="s">
        <v>189</v>
      </c>
    </row>
    <row r="302" spans="1:8">
      <c r="A302" s="68">
        <v>41037</v>
      </c>
      <c r="B302" s="69" t="s">
        <v>454</v>
      </c>
      <c r="C302" s="68">
        <v>41017</v>
      </c>
      <c r="D302" s="70" t="s">
        <v>455</v>
      </c>
      <c r="E302" s="71">
        <v>150</v>
      </c>
      <c r="F302" s="72" t="s">
        <v>160</v>
      </c>
      <c r="G302" s="72">
        <v>203</v>
      </c>
      <c r="H302" s="72" t="s">
        <v>189</v>
      </c>
    </row>
    <row r="303" spans="1:8">
      <c r="A303" s="68">
        <v>41037</v>
      </c>
      <c r="B303" s="69" t="s">
        <v>1059</v>
      </c>
      <c r="C303" s="68">
        <v>41003</v>
      </c>
      <c r="D303" s="70" t="s">
        <v>758</v>
      </c>
      <c r="E303" s="71">
        <v>305</v>
      </c>
      <c r="F303" s="72" t="s">
        <v>384</v>
      </c>
      <c r="G303" s="72">
        <v>242</v>
      </c>
      <c r="H303" s="72" t="s">
        <v>189</v>
      </c>
    </row>
    <row r="304" spans="1:8">
      <c r="A304" s="68">
        <v>41037</v>
      </c>
      <c r="B304" s="69" t="s">
        <v>759</v>
      </c>
      <c r="C304" s="68">
        <v>41025</v>
      </c>
      <c r="D304" s="70" t="s">
        <v>760</v>
      </c>
      <c r="E304" s="71">
        <v>240</v>
      </c>
      <c r="F304" s="72" t="s">
        <v>384</v>
      </c>
      <c r="G304" s="72">
        <v>249</v>
      </c>
      <c r="H304" s="72" t="s">
        <v>389</v>
      </c>
    </row>
    <row r="305" spans="1:8">
      <c r="A305" s="38">
        <v>41037</v>
      </c>
      <c r="B305" s="50"/>
      <c r="C305" s="38">
        <v>40977</v>
      </c>
      <c r="D305" s="39" t="s">
        <v>761</v>
      </c>
      <c r="E305" s="40">
        <v>64.680000000000007</v>
      </c>
      <c r="F305" s="67"/>
      <c r="G305" s="67"/>
      <c r="H305" s="67"/>
    </row>
    <row r="306" spans="1:8">
      <c r="A306" s="38">
        <v>41037</v>
      </c>
      <c r="B306" s="50"/>
      <c r="C306" s="38">
        <v>41017</v>
      </c>
      <c r="D306" s="39" t="s">
        <v>762</v>
      </c>
      <c r="E306" s="40">
        <v>70.37</v>
      </c>
      <c r="F306" s="67"/>
      <c r="G306" s="67"/>
      <c r="H306" s="67"/>
    </row>
    <row r="307" spans="1:8">
      <c r="A307" s="38">
        <v>41037</v>
      </c>
      <c r="B307" s="50"/>
      <c r="C307" s="38">
        <v>41018</v>
      </c>
      <c r="D307" s="39" t="s">
        <v>763</v>
      </c>
      <c r="E307" s="40">
        <v>66.42</v>
      </c>
      <c r="F307" s="67"/>
      <c r="G307" s="67"/>
      <c r="H307" s="67"/>
    </row>
    <row r="308" spans="1:8">
      <c r="A308" s="38">
        <v>41037</v>
      </c>
      <c r="B308" s="50"/>
      <c r="C308" s="38">
        <v>41025</v>
      </c>
      <c r="D308" s="39" t="s">
        <v>764</v>
      </c>
      <c r="E308" s="40">
        <v>176.79</v>
      </c>
      <c r="F308" s="67"/>
      <c r="G308" s="67"/>
      <c r="H308" s="67"/>
    </row>
    <row r="309" spans="1:8">
      <c r="A309" s="68">
        <v>41037</v>
      </c>
      <c r="B309" s="69" t="s">
        <v>1038</v>
      </c>
      <c r="C309" s="68">
        <v>41005</v>
      </c>
      <c r="D309" s="70" t="s">
        <v>765</v>
      </c>
      <c r="E309" s="71">
        <v>122</v>
      </c>
      <c r="F309" s="72" t="s">
        <v>384</v>
      </c>
      <c r="G309" s="72">
        <v>236</v>
      </c>
      <c r="H309" s="72" t="s">
        <v>189</v>
      </c>
    </row>
    <row r="310" spans="1:8">
      <c r="A310" s="68">
        <v>41037</v>
      </c>
      <c r="B310" s="69" t="s">
        <v>766</v>
      </c>
      <c r="C310" s="68">
        <v>41012</v>
      </c>
      <c r="D310" s="70" t="s">
        <v>767</v>
      </c>
      <c r="E310" s="71">
        <v>200</v>
      </c>
      <c r="F310" s="72" t="s">
        <v>384</v>
      </c>
      <c r="G310" s="72">
        <v>201</v>
      </c>
      <c r="H310" s="72" t="s">
        <v>189</v>
      </c>
    </row>
    <row r="311" spans="1:8">
      <c r="A311" s="68">
        <v>41037</v>
      </c>
      <c r="B311" s="69" t="s">
        <v>768</v>
      </c>
      <c r="C311" s="68">
        <v>41005</v>
      </c>
      <c r="D311" s="70" t="s">
        <v>769</v>
      </c>
      <c r="E311" s="71">
        <v>300</v>
      </c>
      <c r="F311" s="72" t="s">
        <v>384</v>
      </c>
      <c r="G311" s="72">
        <v>245</v>
      </c>
      <c r="H311" s="72" t="s">
        <v>189</v>
      </c>
    </row>
    <row r="312" spans="1:8">
      <c r="A312" s="68">
        <v>41037</v>
      </c>
      <c r="B312" s="69"/>
      <c r="C312" s="68">
        <v>40981</v>
      </c>
      <c r="D312" s="70" t="s">
        <v>770</v>
      </c>
      <c r="E312" s="71">
        <v>320</v>
      </c>
      <c r="F312" s="72" t="s">
        <v>384</v>
      </c>
      <c r="G312" s="72">
        <v>195</v>
      </c>
      <c r="H312" s="72" t="s">
        <v>168</v>
      </c>
    </row>
    <row r="313" spans="1:8">
      <c r="A313" s="68">
        <v>41037</v>
      </c>
      <c r="B313" s="69"/>
      <c r="C313" s="68">
        <v>41018</v>
      </c>
      <c r="D313" s="70" t="s">
        <v>771</v>
      </c>
      <c r="E313" s="71">
        <v>120</v>
      </c>
      <c r="F313" s="72" t="s">
        <v>384</v>
      </c>
      <c r="G313" s="72">
        <v>196</v>
      </c>
      <c r="H313" s="72" t="s">
        <v>168</v>
      </c>
    </row>
    <row r="314" spans="1:8">
      <c r="A314" s="68">
        <v>41037</v>
      </c>
      <c r="B314" s="69" t="s">
        <v>772</v>
      </c>
      <c r="C314" s="68">
        <v>40990</v>
      </c>
      <c r="D314" s="70" t="s">
        <v>773</v>
      </c>
      <c r="E314" s="71">
        <v>181.78</v>
      </c>
      <c r="F314" s="72" t="s">
        <v>384</v>
      </c>
      <c r="G314" s="72">
        <v>183</v>
      </c>
      <c r="H314" s="72" t="s">
        <v>173</v>
      </c>
    </row>
    <row r="315" spans="1:8">
      <c r="A315" s="68">
        <v>41037</v>
      </c>
      <c r="B315" s="69"/>
      <c r="C315" s="68">
        <v>41028</v>
      </c>
      <c r="D315" s="70" t="s">
        <v>774</v>
      </c>
      <c r="E315" s="71">
        <v>240</v>
      </c>
      <c r="F315" s="72" t="s">
        <v>384</v>
      </c>
      <c r="G315" s="72">
        <v>260</v>
      </c>
      <c r="H315" s="72" t="s">
        <v>168</v>
      </c>
    </row>
    <row r="316" spans="1:8">
      <c r="A316" s="68">
        <v>41037</v>
      </c>
      <c r="B316" s="69" t="s">
        <v>775</v>
      </c>
      <c r="C316" s="68">
        <v>41026</v>
      </c>
      <c r="D316" s="70" t="s">
        <v>776</v>
      </c>
      <c r="E316" s="71">
        <v>183</v>
      </c>
      <c r="F316" s="72" t="s">
        <v>384</v>
      </c>
      <c r="G316" s="72">
        <v>262</v>
      </c>
      <c r="H316" s="72" t="s">
        <v>189</v>
      </c>
    </row>
    <row r="317" spans="1:8">
      <c r="A317" s="68">
        <v>41037</v>
      </c>
      <c r="B317" s="69"/>
      <c r="C317" s="68">
        <v>41018</v>
      </c>
      <c r="D317" s="70" t="s">
        <v>777</v>
      </c>
      <c r="E317" s="71">
        <v>120</v>
      </c>
      <c r="F317" s="72" t="s">
        <v>384</v>
      </c>
      <c r="G317" s="72">
        <v>194</v>
      </c>
      <c r="H317" s="72" t="s">
        <v>168</v>
      </c>
    </row>
    <row r="318" spans="1:8">
      <c r="A318" s="68">
        <v>41037</v>
      </c>
      <c r="B318" s="69" t="s">
        <v>778</v>
      </c>
      <c r="C318" s="68">
        <v>41003</v>
      </c>
      <c r="D318" s="70" t="s">
        <v>779</v>
      </c>
      <c r="E318" s="71">
        <v>122</v>
      </c>
      <c r="F318" s="72" t="s">
        <v>384</v>
      </c>
      <c r="G318" s="72">
        <v>241</v>
      </c>
      <c r="H318" s="72" t="s">
        <v>189</v>
      </c>
    </row>
    <row r="319" spans="1:8">
      <c r="A319" s="68">
        <v>41037</v>
      </c>
      <c r="B319" s="69" t="s">
        <v>780</v>
      </c>
      <c r="C319" s="68">
        <v>40998</v>
      </c>
      <c r="D319" s="70" t="s">
        <v>781</v>
      </c>
      <c r="E319" s="71">
        <v>427</v>
      </c>
      <c r="F319" s="72" t="s">
        <v>384</v>
      </c>
      <c r="G319" s="72">
        <v>261</v>
      </c>
      <c r="H319" s="72" t="s">
        <v>166</v>
      </c>
    </row>
    <row r="320" spans="1:8">
      <c r="A320" s="68">
        <v>41037</v>
      </c>
      <c r="B320" s="69" t="s">
        <v>960</v>
      </c>
      <c r="C320" s="68">
        <v>41009</v>
      </c>
      <c r="D320" s="70" t="s">
        <v>782</v>
      </c>
      <c r="E320" s="71">
        <v>305</v>
      </c>
      <c r="F320" s="72" t="s">
        <v>384</v>
      </c>
      <c r="G320" s="72">
        <v>231</v>
      </c>
      <c r="H320" s="72" t="s">
        <v>173</v>
      </c>
    </row>
    <row r="321" spans="1:8">
      <c r="A321" s="68">
        <v>41037</v>
      </c>
      <c r="B321" s="69" t="s">
        <v>783</v>
      </c>
      <c r="C321" s="68">
        <v>41026</v>
      </c>
      <c r="D321" s="70" t="s">
        <v>784</v>
      </c>
      <c r="E321" s="71">
        <v>3750</v>
      </c>
      <c r="F321" s="72" t="s">
        <v>384</v>
      </c>
      <c r="G321" s="72">
        <v>263</v>
      </c>
      <c r="H321" s="72" t="s">
        <v>164</v>
      </c>
    </row>
    <row r="322" spans="1:8">
      <c r="A322" s="68">
        <v>41037</v>
      </c>
      <c r="B322" s="69" t="s">
        <v>785</v>
      </c>
      <c r="C322" s="68">
        <v>40985</v>
      </c>
      <c r="D322" s="70" t="s">
        <v>229</v>
      </c>
      <c r="E322" s="71">
        <v>420</v>
      </c>
      <c r="F322" s="72" t="s">
        <v>384</v>
      </c>
      <c r="G322" s="72">
        <v>197</v>
      </c>
      <c r="H322" s="72" t="s">
        <v>389</v>
      </c>
    </row>
    <row r="323" spans="1:8">
      <c r="A323" s="68">
        <v>41037</v>
      </c>
      <c r="B323" s="69" t="s">
        <v>786</v>
      </c>
      <c r="C323" s="68">
        <v>41009</v>
      </c>
      <c r="D323" s="70" t="s">
        <v>787</v>
      </c>
      <c r="E323" s="71">
        <v>366</v>
      </c>
      <c r="F323" s="72" t="s">
        <v>384</v>
      </c>
      <c r="G323" s="72">
        <v>232</v>
      </c>
      <c r="H323" s="72" t="s">
        <v>189</v>
      </c>
    </row>
    <row r="324" spans="1:8">
      <c r="A324" s="68">
        <v>41037</v>
      </c>
      <c r="B324" s="69" t="s">
        <v>1055</v>
      </c>
      <c r="C324" s="68">
        <v>41004</v>
      </c>
      <c r="D324" s="70" t="s">
        <v>788</v>
      </c>
      <c r="E324" s="71">
        <v>9760</v>
      </c>
      <c r="F324" s="72" t="s">
        <v>384</v>
      </c>
      <c r="G324" s="72">
        <v>240</v>
      </c>
      <c r="H324" s="72" t="s">
        <v>173</v>
      </c>
    </row>
    <row r="325" spans="1:8">
      <c r="A325" s="68">
        <v>41037</v>
      </c>
      <c r="B325" s="69" t="s">
        <v>888</v>
      </c>
      <c r="C325" s="68">
        <v>41026</v>
      </c>
      <c r="D325" s="70" t="s">
        <v>789</v>
      </c>
      <c r="E325" s="71">
        <v>1342</v>
      </c>
      <c r="F325" s="72" t="s">
        <v>384</v>
      </c>
      <c r="G325" s="72">
        <v>253</v>
      </c>
      <c r="H325" s="72" t="s">
        <v>233</v>
      </c>
    </row>
    <row r="326" spans="1:8">
      <c r="A326" s="68">
        <v>41037</v>
      </c>
      <c r="B326" s="69"/>
      <c r="C326" s="68">
        <v>40934</v>
      </c>
      <c r="D326" s="70" t="s">
        <v>790</v>
      </c>
      <c r="E326" s="71">
        <v>112.5</v>
      </c>
      <c r="F326" s="72" t="s">
        <v>384</v>
      </c>
      <c r="G326" s="72">
        <v>269</v>
      </c>
      <c r="H326" s="72" t="s">
        <v>238</v>
      </c>
    </row>
    <row r="327" spans="1:8">
      <c r="A327" s="84">
        <v>41037</v>
      </c>
      <c r="B327" s="85" t="s">
        <v>791</v>
      </c>
      <c r="C327" s="86">
        <v>41016</v>
      </c>
      <c r="D327" s="87" t="s">
        <v>889</v>
      </c>
      <c r="E327" s="88">
        <v>52.87</v>
      </c>
      <c r="F327" s="89" t="s">
        <v>379</v>
      </c>
      <c r="G327" s="89">
        <v>226</v>
      </c>
      <c r="H327" s="90" t="s">
        <v>159</v>
      </c>
    </row>
    <row r="328" spans="1:8">
      <c r="A328" s="98">
        <v>41037</v>
      </c>
      <c r="B328" s="69" t="s">
        <v>791</v>
      </c>
      <c r="C328" s="68">
        <v>41016</v>
      </c>
      <c r="D328" s="70" t="s">
        <v>889</v>
      </c>
      <c r="E328" s="71">
        <v>343.63</v>
      </c>
      <c r="F328" s="72" t="s">
        <v>384</v>
      </c>
      <c r="G328" s="72">
        <v>226</v>
      </c>
      <c r="H328" s="99" t="s">
        <v>159</v>
      </c>
    </row>
    <row r="329" spans="1:8">
      <c r="A329" s="98">
        <v>41037</v>
      </c>
      <c r="B329" s="69" t="s">
        <v>791</v>
      </c>
      <c r="C329" s="68">
        <v>41016</v>
      </c>
      <c r="D329" s="70" t="s">
        <v>889</v>
      </c>
      <c r="E329" s="71">
        <v>79.3</v>
      </c>
      <c r="F329" s="72" t="s">
        <v>160</v>
      </c>
      <c r="G329" s="72">
        <v>226</v>
      </c>
      <c r="H329" s="99" t="s">
        <v>159</v>
      </c>
    </row>
    <row r="330" spans="1:8">
      <c r="A330" s="91">
        <v>41037</v>
      </c>
      <c r="B330" s="92" t="s">
        <v>791</v>
      </c>
      <c r="C330" s="93">
        <v>41016</v>
      </c>
      <c r="D330" s="94" t="s">
        <v>889</v>
      </c>
      <c r="E330" s="95">
        <v>211.47</v>
      </c>
      <c r="F330" s="96" t="s">
        <v>360</v>
      </c>
      <c r="G330" s="96">
        <v>226</v>
      </c>
      <c r="H330" s="97" t="s">
        <v>159</v>
      </c>
    </row>
    <row r="331" spans="1:8">
      <c r="A331" s="68">
        <v>41037</v>
      </c>
      <c r="B331" s="69" t="s">
        <v>792</v>
      </c>
      <c r="C331" s="68">
        <v>41013</v>
      </c>
      <c r="D331" s="70" t="s">
        <v>793</v>
      </c>
      <c r="E331" s="71">
        <v>8.02</v>
      </c>
      <c r="F331" s="72" t="s">
        <v>384</v>
      </c>
      <c r="G331" s="72">
        <v>235</v>
      </c>
      <c r="H331" s="72" t="s">
        <v>171</v>
      </c>
    </row>
    <row r="332" spans="1:8">
      <c r="A332" s="68">
        <v>41037</v>
      </c>
      <c r="B332" s="69" t="s">
        <v>751</v>
      </c>
      <c r="C332" s="68">
        <v>41013</v>
      </c>
      <c r="D332" s="70" t="s">
        <v>793</v>
      </c>
      <c r="E332" s="71">
        <v>7.88</v>
      </c>
      <c r="F332" s="72" t="s">
        <v>384</v>
      </c>
      <c r="G332" s="72">
        <v>237</v>
      </c>
      <c r="H332" s="72" t="s">
        <v>171</v>
      </c>
    </row>
    <row r="333" spans="1:8">
      <c r="A333" s="68">
        <v>41037</v>
      </c>
      <c r="B333" s="69" t="s">
        <v>794</v>
      </c>
      <c r="C333" s="68">
        <v>41013</v>
      </c>
      <c r="D333" s="70" t="s">
        <v>793</v>
      </c>
      <c r="E333" s="71">
        <v>24.07</v>
      </c>
      <c r="F333" s="72" t="s">
        <v>384</v>
      </c>
      <c r="G333" s="72">
        <v>234</v>
      </c>
      <c r="H333" s="72" t="s">
        <v>171</v>
      </c>
    </row>
    <row r="334" spans="1:8">
      <c r="A334" s="84">
        <v>41037</v>
      </c>
      <c r="B334" s="85" t="s">
        <v>795</v>
      </c>
      <c r="C334" s="86">
        <v>41025</v>
      </c>
      <c r="D334" s="87" t="s">
        <v>793</v>
      </c>
      <c r="E334" s="88">
        <v>200</v>
      </c>
      <c r="F334" s="89" t="s">
        <v>384</v>
      </c>
      <c r="G334" s="89">
        <v>265</v>
      </c>
      <c r="H334" s="90" t="s">
        <v>167</v>
      </c>
    </row>
    <row r="335" spans="1:8">
      <c r="A335" s="91">
        <v>41037</v>
      </c>
      <c r="B335" s="92" t="s">
        <v>795</v>
      </c>
      <c r="C335" s="93">
        <v>41025</v>
      </c>
      <c r="D335" s="94" t="s">
        <v>793</v>
      </c>
      <c r="E335" s="95">
        <v>4.88</v>
      </c>
      <c r="F335" s="96" t="s">
        <v>384</v>
      </c>
      <c r="G335" s="96">
        <v>265</v>
      </c>
      <c r="H335" s="97" t="s">
        <v>171</v>
      </c>
    </row>
    <row r="336" spans="1:8">
      <c r="A336" s="68">
        <v>41037</v>
      </c>
      <c r="B336" s="69" t="s">
        <v>796</v>
      </c>
      <c r="C336" s="68">
        <v>41025</v>
      </c>
      <c r="D336" s="70" t="s">
        <v>793</v>
      </c>
      <c r="E336" s="71">
        <v>561.99</v>
      </c>
      <c r="F336" s="89" t="s">
        <v>384</v>
      </c>
      <c r="G336" s="89">
        <v>266</v>
      </c>
      <c r="H336" s="90" t="s">
        <v>167</v>
      </c>
    </row>
    <row r="337" spans="1:8">
      <c r="A337" s="68">
        <v>41037</v>
      </c>
      <c r="B337" s="69" t="s">
        <v>796</v>
      </c>
      <c r="C337" s="68">
        <v>41025</v>
      </c>
      <c r="D337" s="70" t="s">
        <v>793</v>
      </c>
      <c r="E337" s="71">
        <v>13.72</v>
      </c>
      <c r="F337" s="96" t="s">
        <v>384</v>
      </c>
      <c r="G337" s="96">
        <v>266</v>
      </c>
      <c r="H337" s="97" t="s">
        <v>171</v>
      </c>
    </row>
    <row r="338" spans="1:8">
      <c r="A338" s="84">
        <v>41037</v>
      </c>
      <c r="B338" s="85" t="s">
        <v>797</v>
      </c>
      <c r="C338" s="86">
        <v>41025</v>
      </c>
      <c r="D338" s="87" t="s">
        <v>793</v>
      </c>
      <c r="E338" s="88">
        <v>1397</v>
      </c>
      <c r="F338" s="89" t="s">
        <v>384</v>
      </c>
      <c r="G338" s="89">
        <v>264</v>
      </c>
      <c r="H338" s="90" t="s">
        <v>167</v>
      </c>
    </row>
    <row r="339" spans="1:8">
      <c r="A339" s="91">
        <v>41037</v>
      </c>
      <c r="B339" s="92" t="s">
        <v>797</v>
      </c>
      <c r="C339" s="93">
        <v>41025</v>
      </c>
      <c r="D339" s="94" t="s">
        <v>793</v>
      </c>
      <c r="E339" s="95">
        <v>34.08</v>
      </c>
      <c r="F339" s="96" t="s">
        <v>384</v>
      </c>
      <c r="G339" s="96">
        <v>264</v>
      </c>
      <c r="H339" s="97" t="s">
        <v>171</v>
      </c>
    </row>
    <row r="340" spans="1:8">
      <c r="A340" s="84">
        <v>41037</v>
      </c>
      <c r="B340" s="85" t="s">
        <v>798</v>
      </c>
      <c r="C340" s="86">
        <v>41013</v>
      </c>
      <c r="D340" s="87" t="s">
        <v>793</v>
      </c>
      <c r="E340" s="88">
        <v>470.22</v>
      </c>
      <c r="F340" s="89" t="s">
        <v>384</v>
      </c>
      <c r="G340" s="89" t="s">
        <v>167</v>
      </c>
      <c r="H340" s="90" t="s">
        <v>167</v>
      </c>
    </row>
    <row r="341" spans="1:8">
      <c r="A341" s="91">
        <v>41037</v>
      </c>
      <c r="B341" s="92" t="s">
        <v>798</v>
      </c>
      <c r="C341" s="93">
        <v>41013</v>
      </c>
      <c r="D341" s="94" t="s">
        <v>793</v>
      </c>
      <c r="E341" s="124"/>
      <c r="F341" s="96" t="s">
        <v>384</v>
      </c>
      <c r="G341" s="96" t="s">
        <v>207</v>
      </c>
      <c r="H341" s="97" t="s">
        <v>207</v>
      </c>
    </row>
    <row r="342" spans="1:8">
      <c r="A342" s="84">
        <v>41037</v>
      </c>
      <c r="B342" s="85" t="s">
        <v>799</v>
      </c>
      <c r="C342" s="86">
        <v>41013</v>
      </c>
      <c r="D342" s="87" t="s">
        <v>793</v>
      </c>
      <c r="E342" s="88">
        <v>986.39</v>
      </c>
      <c r="F342" s="89" t="s">
        <v>384</v>
      </c>
      <c r="G342" s="89" t="s">
        <v>167</v>
      </c>
      <c r="H342" s="90" t="s">
        <v>167</v>
      </c>
    </row>
    <row r="343" spans="1:8">
      <c r="A343" s="91">
        <v>41037</v>
      </c>
      <c r="B343" s="92" t="s">
        <v>799</v>
      </c>
      <c r="C343" s="93">
        <v>41013</v>
      </c>
      <c r="D343" s="94" t="s">
        <v>793</v>
      </c>
      <c r="E343" s="95">
        <v>2</v>
      </c>
      <c r="F343" s="96" t="s">
        <v>384</v>
      </c>
      <c r="G343" s="96" t="s">
        <v>207</v>
      </c>
      <c r="H343" s="97" t="s">
        <v>207</v>
      </c>
    </row>
    <row r="344" spans="1:8">
      <c r="A344" s="68">
        <v>41037</v>
      </c>
      <c r="B344" s="69" t="s">
        <v>800</v>
      </c>
      <c r="C344" s="68">
        <v>41025</v>
      </c>
      <c r="D344" s="70" t="s">
        <v>802</v>
      </c>
      <c r="E344" s="71">
        <v>24.9</v>
      </c>
      <c r="F344" s="72" t="s">
        <v>384</v>
      </c>
      <c r="G344" s="72">
        <v>296</v>
      </c>
      <c r="H344" s="72" t="s">
        <v>387</v>
      </c>
    </row>
    <row r="345" spans="1:8">
      <c r="A345" s="68">
        <v>41037</v>
      </c>
      <c r="B345" s="69" t="s">
        <v>801</v>
      </c>
      <c r="C345" s="68">
        <v>41025</v>
      </c>
      <c r="D345" s="70" t="s">
        <v>802</v>
      </c>
      <c r="E345" s="71">
        <v>117.74</v>
      </c>
      <c r="F345" s="72" t="s">
        <v>384</v>
      </c>
      <c r="G345" s="72">
        <v>297</v>
      </c>
      <c r="H345" s="72" t="s">
        <v>387</v>
      </c>
    </row>
    <row r="346" spans="1:8">
      <c r="A346" s="68">
        <v>41037</v>
      </c>
      <c r="B346" s="69" t="s">
        <v>1071</v>
      </c>
      <c r="C346" s="68">
        <v>41003</v>
      </c>
      <c r="D346" s="70" t="s">
        <v>979</v>
      </c>
      <c r="E346" s="71">
        <v>183</v>
      </c>
      <c r="F346" s="72" t="s">
        <v>384</v>
      </c>
      <c r="G346" s="72">
        <v>298</v>
      </c>
      <c r="H346" s="72" t="s">
        <v>189</v>
      </c>
    </row>
    <row r="347" spans="1:8">
      <c r="A347" s="68">
        <v>41037</v>
      </c>
      <c r="B347" s="69" t="s">
        <v>803</v>
      </c>
      <c r="C347" s="68">
        <v>40998</v>
      </c>
      <c r="D347" s="70" t="s">
        <v>981</v>
      </c>
      <c r="E347" s="71">
        <v>732</v>
      </c>
      <c r="F347" s="72" t="s">
        <v>384</v>
      </c>
      <c r="G347" s="72">
        <v>250</v>
      </c>
      <c r="H347" s="72" t="s">
        <v>166</v>
      </c>
    </row>
    <row r="348" spans="1:8">
      <c r="A348" s="68">
        <v>41037</v>
      </c>
      <c r="B348" s="69" t="s">
        <v>804</v>
      </c>
      <c r="C348" s="68">
        <v>41024</v>
      </c>
      <c r="D348" s="70" t="s">
        <v>805</v>
      </c>
      <c r="E348" s="71">
        <v>2196</v>
      </c>
      <c r="F348" s="72" t="s">
        <v>384</v>
      </c>
      <c r="G348" s="72">
        <v>257</v>
      </c>
      <c r="H348" s="72" t="s">
        <v>164</v>
      </c>
    </row>
    <row r="349" spans="1:8">
      <c r="A349" s="68">
        <v>41037</v>
      </c>
      <c r="B349" s="69" t="s">
        <v>806</v>
      </c>
      <c r="C349" s="68">
        <v>41010</v>
      </c>
      <c r="D349" s="70" t="s">
        <v>805</v>
      </c>
      <c r="E349" s="71">
        <v>488</v>
      </c>
      <c r="F349" s="72" t="s">
        <v>384</v>
      </c>
      <c r="G349" s="72">
        <v>248</v>
      </c>
      <c r="H349" s="72" t="s">
        <v>164</v>
      </c>
    </row>
    <row r="350" spans="1:8">
      <c r="A350" s="84">
        <v>41037</v>
      </c>
      <c r="B350" s="85" t="s">
        <v>807</v>
      </c>
      <c r="C350" s="86">
        <v>41011</v>
      </c>
      <c r="D350" s="87" t="s">
        <v>808</v>
      </c>
      <c r="E350" s="88">
        <v>30.5</v>
      </c>
      <c r="F350" s="89" t="s">
        <v>366</v>
      </c>
      <c r="G350" s="89">
        <v>243</v>
      </c>
      <c r="H350" s="90" t="s">
        <v>233</v>
      </c>
    </row>
    <row r="351" spans="1:8">
      <c r="A351" s="91">
        <v>41037</v>
      </c>
      <c r="B351" s="92" t="s">
        <v>807</v>
      </c>
      <c r="C351" s="93">
        <v>41011</v>
      </c>
      <c r="D351" s="94" t="s">
        <v>808</v>
      </c>
      <c r="E351" s="95">
        <v>15.25</v>
      </c>
      <c r="F351" s="96" t="s">
        <v>384</v>
      </c>
      <c r="G351" s="96">
        <v>243</v>
      </c>
      <c r="H351" s="97" t="s">
        <v>233</v>
      </c>
    </row>
    <row r="352" spans="1:8">
      <c r="A352" s="84">
        <v>41037</v>
      </c>
      <c r="B352" s="85" t="s">
        <v>809</v>
      </c>
      <c r="C352" s="86">
        <v>41011</v>
      </c>
      <c r="D352" s="87" t="s">
        <v>808</v>
      </c>
      <c r="E352" s="88">
        <v>211.06</v>
      </c>
      <c r="F352" s="89" t="s">
        <v>366</v>
      </c>
      <c r="G352" s="89">
        <v>244</v>
      </c>
      <c r="H352" s="90" t="s">
        <v>233</v>
      </c>
    </row>
    <row r="353" spans="1:8">
      <c r="A353" s="91">
        <v>41037</v>
      </c>
      <c r="B353" s="92" t="s">
        <v>809</v>
      </c>
      <c r="C353" s="93">
        <v>41011</v>
      </c>
      <c r="D353" s="94" t="s">
        <v>808</v>
      </c>
      <c r="E353" s="95">
        <v>105.53</v>
      </c>
      <c r="F353" s="96" t="s">
        <v>384</v>
      </c>
      <c r="G353" s="96">
        <v>244</v>
      </c>
      <c r="H353" s="97" t="s">
        <v>233</v>
      </c>
    </row>
    <row r="354" spans="1:8">
      <c r="A354" s="68">
        <v>41037</v>
      </c>
      <c r="B354" s="69" t="s">
        <v>810</v>
      </c>
      <c r="C354" s="68">
        <v>41013</v>
      </c>
      <c r="D354" s="70" t="s">
        <v>909</v>
      </c>
      <c r="E354" s="71">
        <v>352.99</v>
      </c>
      <c r="F354" s="72" t="s">
        <v>384</v>
      </c>
      <c r="G354" s="72">
        <v>190</v>
      </c>
      <c r="H354" s="72" t="s">
        <v>389</v>
      </c>
    </row>
    <row r="355" spans="1:8">
      <c r="A355" s="68">
        <v>41037</v>
      </c>
      <c r="B355" s="69" t="s">
        <v>964</v>
      </c>
      <c r="C355" s="68">
        <v>41025</v>
      </c>
      <c r="D355" s="70" t="s">
        <v>811</v>
      </c>
      <c r="E355" s="71">
        <v>250.82</v>
      </c>
      <c r="F355" s="72" t="s">
        <v>384</v>
      </c>
      <c r="G355" s="72">
        <v>229</v>
      </c>
      <c r="H355" s="72" t="s">
        <v>390</v>
      </c>
    </row>
    <row r="356" spans="1:8">
      <c r="A356" s="68">
        <v>41037</v>
      </c>
      <c r="B356" s="69" t="s">
        <v>812</v>
      </c>
      <c r="C356" s="68">
        <v>41013</v>
      </c>
      <c r="D356" s="70" t="s">
        <v>813</v>
      </c>
      <c r="E356" s="71">
        <v>244</v>
      </c>
      <c r="F356" s="72" t="s">
        <v>384</v>
      </c>
      <c r="G356" s="72">
        <v>238</v>
      </c>
      <c r="H356" s="72" t="s">
        <v>173</v>
      </c>
    </row>
    <row r="357" spans="1:8">
      <c r="A357" s="68">
        <v>41037</v>
      </c>
      <c r="B357" s="69" t="s">
        <v>814</v>
      </c>
      <c r="C357" s="68">
        <v>41011</v>
      </c>
      <c r="D357" s="70" t="s">
        <v>815</v>
      </c>
      <c r="E357" s="71">
        <v>85</v>
      </c>
      <c r="F357" s="72" t="s">
        <v>384</v>
      </c>
      <c r="G357" s="72">
        <v>198</v>
      </c>
      <c r="H357" s="72" t="s">
        <v>389</v>
      </c>
    </row>
    <row r="358" spans="1:8">
      <c r="A358" s="68">
        <v>41037</v>
      </c>
      <c r="B358" s="69" t="s">
        <v>816</v>
      </c>
      <c r="C358" s="68">
        <v>41004</v>
      </c>
      <c r="D358" s="70" t="s">
        <v>815</v>
      </c>
      <c r="E358" s="71">
        <v>86</v>
      </c>
      <c r="F358" s="72" t="s">
        <v>384</v>
      </c>
      <c r="G358" s="72">
        <v>199</v>
      </c>
      <c r="H358" s="72" t="s">
        <v>389</v>
      </c>
    </row>
    <row r="359" spans="1:8">
      <c r="A359" s="68">
        <v>41037</v>
      </c>
      <c r="B359" s="69" t="s">
        <v>817</v>
      </c>
      <c r="C359" s="68">
        <v>41025</v>
      </c>
      <c r="D359" s="70" t="s">
        <v>815</v>
      </c>
      <c r="E359" s="71">
        <v>85</v>
      </c>
      <c r="F359" s="72" t="s">
        <v>384</v>
      </c>
      <c r="G359" s="72">
        <v>252</v>
      </c>
      <c r="H359" s="72" t="s">
        <v>389</v>
      </c>
    </row>
    <row r="360" spans="1:8">
      <c r="A360" s="68">
        <v>41037</v>
      </c>
      <c r="B360" s="69" t="s">
        <v>818</v>
      </c>
      <c r="C360" s="68">
        <v>41026</v>
      </c>
      <c r="D360" s="70" t="s">
        <v>244</v>
      </c>
      <c r="E360" s="71">
        <v>225.01</v>
      </c>
      <c r="F360" s="72" t="s">
        <v>384</v>
      </c>
      <c r="G360" s="72">
        <v>302</v>
      </c>
      <c r="H360" s="72" t="s">
        <v>389</v>
      </c>
    </row>
    <row r="361" spans="1:8">
      <c r="A361" s="68">
        <v>41037</v>
      </c>
      <c r="B361" s="69" t="s">
        <v>874</v>
      </c>
      <c r="C361" s="68">
        <v>41010</v>
      </c>
      <c r="D361" s="70" t="s">
        <v>821</v>
      </c>
      <c r="E361" s="71">
        <v>365</v>
      </c>
      <c r="F361" s="72" t="s">
        <v>384</v>
      </c>
      <c r="G361" s="72">
        <v>191</v>
      </c>
      <c r="H361" s="72" t="s">
        <v>174</v>
      </c>
    </row>
    <row r="362" spans="1:8">
      <c r="A362" s="68">
        <v>41037</v>
      </c>
      <c r="B362" s="69" t="s">
        <v>819</v>
      </c>
      <c r="C362" s="68">
        <v>41017</v>
      </c>
      <c r="D362" s="70" t="s">
        <v>821</v>
      </c>
      <c r="E362" s="71">
        <v>314.5</v>
      </c>
      <c r="F362" s="72" t="s">
        <v>384</v>
      </c>
      <c r="G362" s="72">
        <v>200</v>
      </c>
      <c r="H362" s="72" t="s">
        <v>174</v>
      </c>
    </row>
    <row r="363" spans="1:8">
      <c r="A363" s="68">
        <v>41037</v>
      </c>
      <c r="B363" s="69" t="s">
        <v>820</v>
      </c>
      <c r="C363" s="68">
        <v>41025</v>
      </c>
      <c r="D363" s="70" t="s">
        <v>821</v>
      </c>
      <c r="E363" s="71">
        <v>870.8</v>
      </c>
      <c r="F363" s="72" t="s">
        <v>384</v>
      </c>
      <c r="G363" s="72">
        <v>294</v>
      </c>
      <c r="H363" s="72" t="s">
        <v>166</v>
      </c>
    </row>
    <row r="364" spans="1:8">
      <c r="A364" s="68">
        <v>41037</v>
      </c>
      <c r="B364" s="69" t="s">
        <v>1038</v>
      </c>
      <c r="C364" s="68">
        <v>40998</v>
      </c>
      <c r="D364" s="70" t="s">
        <v>822</v>
      </c>
      <c r="E364" s="71">
        <v>244</v>
      </c>
      <c r="F364" s="72" t="s">
        <v>384</v>
      </c>
      <c r="G364" s="72">
        <v>259</v>
      </c>
      <c r="H364" s="72" t="s">
        <v>189</v>
      </c>
    </row>
    <row r="365" spans="1:8">
      <c r="A365" s="68">
        <v>41037</v>
      </c>
      <c r="B365" s="69" t="s">
        <v>823</v>
      </c>
      <c r="C365" s="68">
        <v>41010</v>
      </c>
      <c r="D365" s="70" t="s">
        <v>824</v>
      </c>
      <c r="E365" s="71">
        <v>312</v>
      </c>
      <c r="F365" s="72" t="s">
        <v>384</v>
      </c>
      <c r="G365" s="72">
        <v>258</v>
      </c>
      <c r="H365" s="72" t="s">
        <v>390</v>
      </c>
    </row>
    <row r="366" spans="1:8">
      <c r="A366" s="68">
        <v>41037</v>
      </c>
      <c r="B366" s="69" t="s">
        <v>825</v>
      </c>
      <c r="C366" s="68">
        <v>41016</v>
      </c>
      <c r="D366" s="70" t="s">
        <v>826</v>
      </c>
      <c r="E366" s="71">
        <v>8601</v>
      </c>
      <c r="F366" s="72" t="s">
        <v>384</v>
      </c>
      <c r="G366" s="72">
        <v>267</v>
      </c>
      <c r="H366" s="72" t="s">
        <v>164</v>
      </c>
    </row>
    <row r="367" spans="1:8">
      <c r="A367" s="68">
        <v>41037</v>
      </c>
      <c r="B367" s="69"/>
      <c r="C367" s="68">
        <v>41028</v>
      </c>
      <c r="D367" s="70" t="s">
        <v>827</v>
      </c>
      <c r="E367" s="71">
        <v>120</v>
      </c>
      <c r="F367" s="72" t="s">
        <v>384</v>
      </c>
      <c r="G367" s="72">
        <v>295</v>
      </c>
      <c r="H367" s="72" t="s">
        <v>168</v>
      </c>
    </row>
    <row r="368" spans="1:8">
      <c r="A368" s="68">
        <v>41037</v>
      </c>
      <c r="B368" s="69"/>
      <c r="C368" s="68">
        <v>41028</v>
      </c>
      <c r="D368" s="70" t="s">
        <v>828</v>
      </c>
      <c r="E368" s="71">
        <v>2000</v>
      </c>
      <c r="F368" s="72" t="s">
        <v>384</v>
      </c>
      <c r="G368" s="72">
        <v>303</v>
      </c>
      <c r="H368" s="72" t="s">
        <v>168</v>
      </c>
    </row>
    <row r="369" spans="1:8">
      <c r="A369" s="68">
        <v>41037</v>
      </c>
      <c r="B369" s="69"/>
      <c r="C369" s="68">
        <v>41028</v>
      </c>
      <c r="D369" s="70" t="s">
        <v>829</v>
      </c>
      <c r="E369" s="71">
        <v>200</v>
      </c>
      <c r="F369" s="72" t="s">
        <v>384</v>
      </c>
      <c r="G369" s="72">
        <v>304</v>
      </c>
      <c r="H369" s="72" t="s">
        <v>168</v>
      </c>
    </row>
    <row r="370" spans="1:8">
      <c r="A370" s="68">
        <v>41037</v>
      </c>
      <c r="B370" s="69"/>
      <c r="C370" s="68">
        <v>41028</v>
      </c>
      <c r="D370" s="70" t="s">
        <v>830</v>
      </c>
      <c r="E370" s="71">
        <v>240</v>
      </c>
      <c r="F370" s="72" t="s">
        <v>384</v>
      </c>
      <c r="G370" s="72">
        <v>299</v>
      </c>
      <c r="H370" s="72" t="s">
        <v>168</v>
      </c>
    </row>
    <row r="371" spans="1:8">
      <c r="A371" s="68">
        <v>41037</v>
      </c>
      <c r="B371" s="69" t="s">
        <v>723</v>
      </c>
      <c r="C371" s="68">
        <v>41006</v>
      </c>
      <c r="D371" s="70" t="s">
        <v>686</v>
      </c>
      <c r="E371" s="71">
        <v>93.36</v>
      </c>
      <c r="F371" s="72" t="s">
        <v>384</v>
      </c>
      <c r="G371" s="72">
        <v>419</v>
      </c>
      <c r="H371" s="114"/>
    </row>
    <row r="372" spans="1:8">
      <c r="A372" s="68">
        <v>41041</v>
      </c>
      <c r="B372" s="69" t="s">
        <v>978</v>
      </c>
      <c r="C372" s="68">
        <v>41017</v>
      </c>
      <c r="D372" s="70" t="s">
        <v>831</v>
      </c>
      <c r="E372" s="71">
        <v>418.03</v>
      </c>
      <c r="F372" s="72" t="s">
        <v>384</v>
      </c>
      <c r="G372" s="72">
        <v>192</v>
      </c>
      <c r="H372" s="72" t="s">
        <v>390</v>
      </c>
    </row>
    <row r="373" spans="1:8">
      <c r="A373" s="68">
        <v>41041</v>
      </c>
      <c r="B373" s="69" t="s">
        <v>964</v>
      </c>
      <c r="C373" s="68">
        <v>40999</v>
      </c>
      <c r="D373" s="70" t="s">
        <v>832</v>
      </c>
      <c r="E373" s="71">
        <v>126.35</v>
      </c>
      <c r="F373" s="72" t="s">
        <v>384</v>
      </c>
      <c r="G373" s="72">
        <v>193</v>
      </c>
      <c r="H373" s="72" t="s">
        <v>390</v>
      </c>
    </row>
    <row r="374" spans="1:8">
      <c r="A374" s="68">
        <v>41041</v>
      </c>
      <c r="B374" s="69" t="s">
        <v>888</v>
      </c>
      <c r="C374" s="68">
        <v>41026</v>
      </c>
      <c r="D374" s="70" t="s">
        <v>833</v>
      </c>
      <c r="E374" s="71">
        <v>3206.4</v>
      </c>
      <c r="F374" s="72" t="s">
        <v>384</v>
      </c>
      <c r="G374" s="72">
        <v>227</v>
      </c>
      <c r="H374" s="72" t="s">
        <v>390</v>
      </c>
    </row>
    <row r="375" spans="1:8">
      <c r="A375" s="68">
        <v>41041</v>
      </c>
      <c r="B375" s="69" t="s">
        <v>834</v>
      </c>
      <c r="C375" s="68">
        <v>40998</v>
      </c>
      <c r="D375" s="70" t="s">
        <v>835</v>
      </c>
      <c r="E375" s="71">
        <v>353.8</v>
      </c>
      <c r="F375" s="72" t="s">
        <v>384</v>
      </c>
      <c r="G375" s="72">
        <v>228</v>
      </c>
      <c r="H375" s="72" t="s">
        <v>162</v>
      </c>
    </row>
    <row r="376" spans="1:8">
      <c r="A376" s="68">
        <v>41041</v>
      </c>
      <c r="B376" s="69" t="s">
        <v>1071</v>
      </c>
      <c r="C376" s="68">
        <v>41020</v>
      </c>
      <c r="D376" s="70" t="s">
        <v>836</v>
      </c>
      <c r="E376" s="71">
        <v>732</v>
      </c>
      <c r="F376" s="72" t="s">
        <v>384</v>
      </c>
      <c r="G376" s="72">
        <v>230</v>
      </c>
      <c r="H376" s="72" t="s">
        <v>189</v>
      </c>
    </row>
    <row r="377" spans="1:8">
      <c r="A377" s="68">
        <v>41041</v>
      </c>
      <c r="B377" s="69"/>
      <c r="C377" s="68">
        <v>41016</v>
      </c>
      <c r="D377" s="70" t="s">
        <v>838</v>
      </c>
      <c r="E377" s="71">
        <v>300</v>
      </c>
      <c r="F377" s="72" t="s">
        <v>384</v>
      </c>
      <c r="G377" s="72" t="s">
        <v>389</v>
      </c>
      <c r="H377" s="72" t="s">
        <v>389</v>
      </c>
    </row>
    <row r="378" spans="1:8">
      <c r="A378" s="68">
        <v>41041</v>
      </c>
      <c r="B378" s="69" t="s">
        <v>839</v>
      </c>
      <c r="C378" s="68">
        <v>41002</v>
      </c>
      <c r="D378" s="70" t="s">
        <v>840</v>
      </c>
      <c r="E378" s="71">
        <v>9420</v>
      </c>
      <c r="F378" s="72" t="s">
        <v>360</v>
      </c>
      <c r="G378" s="72">
        <v>186</v>
      </c>
      <c r="H378" s="72" t="s">
        <v>227</v>
      </c>
    </row>
    <row r="379" spans="1:8">
      <c r="A379" s="68">
        <v>41041</v>
      </c>
      <c r="B379" s="69" t="s">
        <v>841</v>
      </c>
      <c r="C379" s="68">
        <v>41003</v>
      </c>
      <c r="D379" s="70" t="s">
        <v>842</v>
      </c>
      <c r="E379" s="71">
        <v>1024.8</v>
      </c>
      <c r="F379" s="72" t="s">
        <v>360</v>
      </c>
      <c r="G379" s="72">
        <v>189</v>
      </c>
      <c r="H379" s="72"/>
    </row>
    <row r="380" spans="1:8">
      <c r="A380" s="68">
        <v>41041</v>
      </c>
      <c r="B380" s="69" t="s">
        <v>531</v>
      </c>
      <c r="C380" s="68">
        <v>41040</v>
      </c>
      <c r="D380" s="70" t="s">
        <v>530</v>
      </c>
      <c r="E380" s="71">
        <v>26.91</v>
      </c>
      <c r="F380" s="72" t="s">
        <v>366</v>
      </c>
      <c r="G380" s="72" t="s">
        <v>387</v>
      </c>
      <c r="H380" s="72" t="s">
        <v>387</v>
      </c>
    </row>
    <row r="381" spans="1:8">
      <c r="A381" s="68">
        <v>41046</v>
      </c>
      <c r="B381" s="69" t="s">
        <v>529</v>
      </c>
      <c r="C381" s="68">
        <v>41045</v>
      </c>
      <c r="D381" s="70" t="s">
        <v>530</v>
      </c>
      <c r="E381" s="71">
        <v>40.22</v>
      </c>
      <c r="F381" s="72" t="s">
        <v>366</v>
      </c>
      <c r="G381" s="72" t="s">
        <v>387</v>
      </c>
      <c r="H381" s="72" t="s">
        <v>387</v>
      </c>
    </row>
    <row r="382" spans="1:8">
      <c r="A382" s="68">
        <v>41053</v>
      </c>
      <c r="B382" s="69"/>
      <c r="C382" s="68">
        <v>41028</v>
      </c>
      <c r="D382" s="70" t="s">
        <v>847</v>
      </c>
      <c r="E382" s="71">
        <v>1600</v>
      </c>
      <c r="F382" s="72" t="s">
        <v>384</v>
      </c>
      <c r="G382" s="72">
        <v>331</v>
      </c>
      <c r="H382" s="72" t="s">
        <v>168</v>
      </c>
    </row>
    <row r="383" spans="1:8">
      <c r="A383" s="68">
        <v>41053</v>
      </c>
      <c r="B383" s="69" t="s">
        <v>848</v>
      </c>
      <c r="C383" s="68">
        <v>40991</v>
      </c>
      <c r="D383" s="70" t="s">
        <v>745</v>
      </c>
      <c r="E383" s="71">
        <v>82.04</v>
      </c>
      <c r="F383" s="72" t="s">
        <v>360</v>
      </c>
      <c r="G383" s="72">
        <v>170</v>
      </c>
      <c r="H383" s="72" t="s">
        <v>171</v>
      </c>
    </row>
    <row r="384" spans="1:8">
      <c r="A384" s="38">
        <v>41053</v>
      </c>
      <c r="B384" s="50" t="s">
        <v>849</v>
      </c>
      <c r="C384" s="38">
        <v>40999</v>
      </c>
      <c r="D384" s="39" t="s">
        <v>745</v>
      </c>
      <c r="E384" s="40">
        <v>84.25</v>
      </c>
      <c r="F384" s="67" t="s">
        <v>360</v>
      </c>
      <c r="G384" s="67">
        <v>464</v>
      </c>
      <c r="H384" s="67" t="s">
        <v>171</v>
      </c>
    </row>
    <row r="385" spans="1:8">
      <c r="A385" s="68">
        <v>41053</v>
      </c>
      <c r="B385" s="69" t="s">
        <v>850</v>
      </c>
      <c r="C385" s="68">
        <v>41013</v>
      </c>
      <c r="D385" s="70" t="s">
        <v>745</v>
      </c>
      <c r="E385" s="71">
        <v>62.64</v>
      </c>
      <c r="F385" s="72" t="s">
        <v>360</v>
      </c>
      <c r="G385" s="72">
        <v>287</v>
      </c>
      <c r="H385" s="72" t="s">
        <v>171</v>
      </c>
    </row>
    <row r="386" spans="1:8">
      <c r="A386" s="84">
        <v>41053</v>
      </c>
      <c r="B386" s="85" t="s">
        <v>255</v>
      </c>
      <c r="C386" s="86">
        <v>41013</v>
      </c>
      <c r="D386" s="87" t="s">
        <v>745</v>
      </c>
      <c r="E386" s="88">
        <v>2712.77</v>
      </c>
      <c r="F386" s="89" t="s">
        <v>360</v>
      </c>
      <c r="G386" s="89" t="s">
        <v>167</v>
      </c>
      <c r="H386" s="90" t="s">
        <v>167</v>
      </c>
    </row>
    <row r="387" spans="1:8">
      <c r="A387" s="91">
        <v>41053</v>
      </c>
      <c r="B387" s="92" t="s">
        <v>255</v>
      </c>
      <c r="C387" s="93">
        <v>41013</v>
      </c>
      <c r="D387" s="94" t="s">
        <v>745</v>
      </c>
      <c r="E387" s="95">
        <v>2</v>
      </c>
      <c r="F387" s="96" t="s">
        <v>360</v>
      </c>
      <c r="G387" s="96" t="s">
        <v>207</v>
      </c>
      <c r="H387" s="97" t="s">
        <v>207</v>
      </c>
    </row>
    <row r="388" spans="1:8">
      <c r="A388" s="84">
        <v>41053</v>
      </c>
      <c r="B388" s="85" t="s">
        <v>851</v>
      </c>
      <c r="C388" s="86">
        <v>40999</v>
      </c>
      <c r="D388" s="87" t="s">
        <v>745</v>
      </c>
      <c r="E388" s="88">
        <v>3642.86</v>
      </c>
      <c r="F388" s="89" t="s">
        <v>360</v>
      </c>
      <c r="G388" s="89" t="s">
        <v>167</v>
      </c>
      <c r="H388" s="90" t="s">
        <v>167</v>
      </c>
    </row>
    <row r="389" spans="1:8">
      <c r="A389" s="91">
        <v>41053</v>
      </c>
      <c r="B389" s="92" t="s">
        <v>851</v>
      </c>
      <c r="C389" s="93">
        <v>40999</v>
      </c>
      <c r="D389" s="94" t="s">
        <v>745</v>
      </c>
      <c r="E389" s="95">
        <v>2</v>
      </c>
      <c r="F389" s="96" t="s">
        <v>360</v>
      </c>
      <c r="G389" s="96" t="s">
        <v>207</v>
      </c>
      <c r="H389" s="97" t="s">
        <v>207</v>
      </c>
    </row>
    <row r="390" spans="1:8">
      <c r="A390" s="84">
        <v>41053</v>
      </c>
      <c r="B390" s="85" t="s">
        <v>852</v>
      </c>
      <c r="C390" s="86">
        <v>40991</v>
      </c>
      <c r="D390" s="87" t="s">
        <v>745</v>
      </c>
      <c r="E390" s="88">
        <v>3388.21</v>
      </c>
      <c r="F390" s="89" t="s">
        <v>360</v>
      </c>
      <c r="G390" s="89" t="s">
        <v>167</v>
      </c>
      <c r="H390" s="90" t="s">
        <v>167</v>
      </c>
    </row>
    <row r="391" spans="1:8">
      <c r="A391" s="91">
        <v>41053</v>
      </c>
      <c r="B391" s="92" t="s">
        <v>852</v>
      </c>
      <c r="C391" s="93">
        <v>40991</v>
      </c>
      <c r="D391" s="94" t="s">
        <v>745</v>
      </c>
      <c r="E391" s="95">
        <v>2</v>
      </c>
      <c r="F391" s="96" t="s">
        <v>360</v>
      </c>
      <c r="G391" s="96" t="s">
        <v>207</v>
      </c>
      <c r="H391" s="97" t="s">
        <v>207</v>
      </c>
    </row>
    <row r="392" spans="1:8">
      <c r="A392" s="84">
        <v>41053</v>
      </c>
      <c r="B392" s="85" t="s">
        <v>853</v>
      </c>
      <c r="C392" s="86">
        <v>41031</v>
      </c>
      <c r="D392" s="87" t="s">
        <v>745</v>
      </c>
      <c r="E392" s="88">
        <v>15799</v>
      </c>
      <c r="F392" s="89" t="s">
        <v>360</v>
      </c>
      <c r="G392" s="89">
        <v>462</v>
      </c>
      <c r="H392" s="90" t="s">
        <v>163</v>
      </c>
    </row>
    <row r="393" spans="1:8">
      <c r="A393" s="98">
        <v>41053</v>
      </c>
      <c r="B393" s="69" t="s">
        <v>853</v>
      </c>
      <c r="C393" s="68">
        <v>41031</v>
      </c>
      <c r="D393" s="70" t="s">
        <v>745</v>
      </c>
      <c r="E393" s="71">
        <v>1268.8</v>
      </c>
      <c r="F393" s="72" t="s">
        <v>360</v>
      </c>
      <c r="G393" s="72">
        <v>462</v>
      </c>
      <c r="H393" s="99" t="s">
        <v>164</v>
      </c>
    </row>
    <row r="394" spans="1:8">
      <c r="A394" s="91">
        <v>41053</v>
      </c>
      <c r="B394" s="92" t="s">
        <v>853</v>
      </c>
      <c r="C394" s="93">
        <v>41031</v>
      </c>
      <c r="D394" s="94" t="s">
        <v>745</v>
      </c>
      <c r="E394" s="95">
        <v>429.44</v>
      </c>
      <c r="F394" s="96" t="s">
        <v>360</v>
      </c>
      <c r="G394" s="96">
        <v>462</v>
      </c>
      <c r="H394" s="97" t="s">
        <v>171</v>
      </c>
    </row>
    <row r="395" spans="1:8">
      <c r="A395" s="84">
        <v>41053</v>
      </c>
      <c r="B395" s="85" t="s">
        <v>854</v>
      </c>
      <c r="C395" s="86">
        <v>41031</v>
      </c>
      <c r="D395" s="87" t="s">
        <v>745</v>
      </c>
      <c r="E395" s="88">
        <v>237</v>
      </c>
      <c r="F395" s="89" t="s">
        <v>366</v>
      </c>
      <c r="G395" s="89">
        <v>463</v>
      </c>
      <c r="H395" s="90" t="s">
        <v>167</v>
      </c>
    </row>
    <row r="396" spans="1:8">
      <c r="A396" s="91">
        <v>41053</v>
      </c>
      <c r="B396" s="92" t="s">
        <v>854</v>
      </c>
      <c r="C396" s="93">
        <v>41031</v>
      </c>
      <c r="D396" s="94" t="s">
        <v>745</v>
      </c>
      <c r="E396" s="95">
        <v>5.78</v>
      </c>
      <c r="F396" s="96" t="s">
        <v>366</v>
      </c>
      <c r="G396" s="96">
        <v>463</v>
      </c>
      <c r="H396" s="97" t="s">
        <v>171</v>
      </c>
    </row>
    <row r="397" spans="1:8">
      <c r="A397" s="68">
        <v>41053</v>
      </c>
      <c r="B397" s="69" t="s">
        <v>855</v>
      </c>
      <c r="C397" s="68">
        <v>41044</v>
      </c>
      <c r="D397" s="70" t="s">
        <v>745</v>
      </c>
      <c r="E397" s="71">
        <v>68.31</v>
      </c>
      <c r="F397" s="72" t="s">
        <v>366</v>
      </c>
      <c r="G397" s="72">
        <v>467</v>
      </c>
      <c r="H397" s="72" t="s">
        <v>171</v>
      </c>
    </row>
    <row r="398" spans="1:8">
      <c r="A398" s="84">
        <v>41053</v>
      </c>
      <c r="B398" s="85" t="s">
        <v>856</v>
      </c>
      <c r="C398" s="86">
        <v>41044</v>
      </c>
      <c r="D398" s="87" t="s">
        <v>745</v>
      </c>
      <c r="E398" s="88">
        <v>3354.37</v>
      </c>
      <c r="F398" s="89" t="s">
        <v>366</v>
      </c>
      <c r="G398" s="89" t="s">
        <v>167</v>
      </c>
      <c r="H398" s="90" t="s">
        <v>167</v>
      </c>
    </row>
    <row r="399" spans="1:8">
      <c r="A399" s="91">
        <v>41053</v>
      </c>
      <c r="B399" s="92" t="s">
        <v>856</v>
      </c>
      <c r="C399" s="93">
        <v>41044</v>
      </c>
      <c r="D399" s="94" t="s">
        <v>745</v>
      </c>
      <c r="E399" s="95">
        <v>2</v>
      </c>
      <c r="F399" s="96" t="s">
        <v>366</v>
      </c>
      <c r="G399" s="96" t="s">
        <v>207</v>
      </c>
      <c r="H399" s="97" t="s">
        <v>207</v>
      </c>
    </row>
    <row r="400" spans="1:8">
      <c r="A400" s="68">
        <v>41053</v>
      </c>
      <c r="B400" s="69" t="s">
        <v>857</v>
      </c>
      <c r="C400" s="68">
        <v>41017</v>
      </c>
      <c r="D400" s="70" t="s">
        <v>858</v>
      </c>
      <c r="E400" s="71">
        <v>7564</v>
      </c>
      <c r="F400" s="72" t="s">
        <v>360</v>
      </c>
      <c r="G400" s="72">
        <v>319</v>
      </c>
      <c r="H400" s="72" t="s">
        <v>164</v>
      </c>
    </row>
    <row r="401" spans="1:8">
      <c r="A401" s="68">
        <v>41053</v>
      </c>
      <c r="B401" s="69" t="s">
        <v>859</v>
      </c>
      <c r="C401" s="68">
        <v>41028</v>
      </c>
      <c r="D401" s="70" t="s">
        <v>858</v>
      </c>
      <c r="E401" s="71">
        <v>1212.68</v>
      </c>
      <c r="F401" s="72" t="s">
        <v>384</v>
      </c>
      <c r="G401" s="72">
        <v>470</v>
      </c>
      <c r="H401" s="72" t="s">
        <v>210</v>
      </c>
    </row>
    <row r="402" spans="1:8">
      <c r="A402" s="68">
        <v>41053</v>
      </c>
      <c r="B402" s="69"/>
      <c r="C402" s="68">
        <v>41028</v>
      </c>
      <c r="D402" s="70" t="s">
        <v>916</v>
      </c>
      <c r="E402" s="71">
        <v>1400</v>
      </c>
      <c r="F402" s="72" t="s">
        <v>360</v>
      </c>
      <c r="G402" s="72">
        <v>277</v>
      </c>
      <c r="H402" s="72" t="s">
        <v>168</v>
      </c>
    </row>
    <row r="403" spans="1:8">
      <c r="A403" s="68">
        <v>41053</v>
      </c>
      <c r="B403" s="69"/>
      <c r="C403" s="68">
        <v>41028</v>
      </c>
      <c r="D403" s="70" t="s">
        <v>770</v>
      </c>
      <c r="E403" s="71">
        <v>240</v>
      </c>
      <c r="F403" s="72" t="s">
        <v>384</v>
      </c>
      <c r="G403" s="72">
        <v>300</v>
      </c>
      <c r="H403" s="72" t="s">
        <v>168</v>
      </c>
    </row>
    <row r="404" spans="1:8">
      <c r="A404" s="68">
        <v>41053</v>
      </c>
      <c r="B404" s="69"/>
      <c r="C404" s="68">
        <v>41028</v>
      </c>
      <c r="D404" s="70" t="s">
        <v>860</v>
      </c>
      <c r="E404" s="71">
        <v>833.34</v>
      </c>
      <c r="F404" s="72" t="s">
        <v>384</v>
      </c>
      <c r="G404" s="72">
        <v>268</v>
      </c>
      <c r="H404" s="72" t="s">
        <v>168</v>
      </c>
    </row>
    <row r="405" spans="1:8">
      <c r="A405" s="68">
        <v>41053</v>
      </c>
      <c r="B405" s="69"/>
      <c r="C405" s="68">
        <v>41028</v>
      </c>
      <c r="D405" s="70" t="s">
        <v>861</v>
      </c>
      <c r="E405" s="71">
        <v>960</v>
      </c>
      <c r="F405" s="72" t="s">
        <v>384</v>
      </c>
      <c r="G405" s="72">
        <v>327</v>
      </c>
      <c r="H405" s="72" t="s">
        <v>168</v>
      </c>
    </row>
    <row r="406" spans="1:8">
      <c r="A406" s="68">
        <v>41053</v>
      </c>
      <c r="B406" s="69">
        <v>11</v>
      </c>
      <c r="C406" s="68">
        <v>41026</v>
      </c>
      <c r="D406" s="70" t="s">
        <v>632</v>
      </c>
      <c r="E406" s="71">
        <v>4000</v>
      </c>
      <c r="F406" s="72" t="s">
        <v>360</v>
      </c>
      <c r="G406" s="72">
        <v>395</v>
      </c>
      <c r="H406" s="72" t="s">
        <v>390</v>
      </c>
    </row>
    <row r="407" spans="1:8">
      <c r="A407" s="68">
        <v>41053</v>
      </c>
      <c r="B407" s="69">
        <v>3981</v>
      </c>
      <c r="C407" s="68">
        <v>41003</v>
      </c>
      <c r="D407" s="70" t="s">
        <v>981</v>
      </c>
      <c r="E407" s="71">
        <v>3669.76</v>
      </c>
      <c r="F407" s="72" t="s">
        <v>360</v>
      </c>
      <c r="G407" s="72">
        <v>322</v>
      </c>
      <c r="H407" s="72" t="s">
        <v>166</v>
      </c>
    </row>
    <row r="408" spans="1:8">
      <c r="A408" s="68">
        <v>41053</v>
      </c>
      <c r="B408" s="69">
        <v>9</v>
      </c>
      <c r="C408" s="68">
        <v>41009</v>
      </c>
      <c r="D408" s="70" t="s">
        <v>633</v>
      </c>
      <c r="E408" s="71">
        <v>42399.39</v>
      </c>
      <c r="F408" s="72" t="s">
        <v>360</v>
      </c>
      <c r="G408" s="72">
        <v>276</v>
      </c>
      <c r="H408" s="72" t="s">
        <v>172</v>
      </c>
    </row>
    <row r="409" spans="1:8">
      <c r="A409" s="68">
        <v>41053</v>
      </c>
      <c r="B409" s="69" t="s">
        <v>862</v>
      </c>
      <c r="C409" s="68">
        <v>41028</v>
      </c>
      <c r="D409" s="70" t="s">
        <v>634</v>
      </c>
      <c r="E409" s="71">
        <v>285</v>
      </c>
      <c r="F409" s="72" t="s">
        <v>360</v>
      </c>
      <c r="G409" s="72">
        <v>323</v>
      </c>
      <c r="H409" s="72" t="s">
        <v>389</v>
      </c>
    </row>
    <row r="410" spans="1:8">
      <c r="A410" s="68">
        <v>41053</v>
      </c>
      <c r="B410" s="69">
        <v>52</v>
      </c>
      <c r="C410" s="68">
        <v>41011</v>
      </c>
      <c r="D410" s="70" t="s">
        <v>635</v>
      </c>
      <c r="E410" s="71">
        <v>854</v>
      </c>
      <c r="F410" s="72" t="s">
        <v>360</v>
      </c>
      <c r="G410" s="72">
        <v>321</v>
      </c>
      <c r="H410" s="72" t="s">
        <v>188</v>
      </c>
    </row>
    <row r="411" spans="1:8">
      <c r="A411" s="68">
        <v>41053</v>
      </c>
      <c r="B411" s="69" t="s">
        <v>631</v>
      </c>
      <c r="C411" s="68">
        <v>41013</v>
      </c>
      <c r="D411" s="70" t="s">
        <v>636</v>
      </c>
      <c r="E411" s="71">
        <v>2640</v>
      </c>
      <c r="F411" s="72" t="s">
        <v>360</v>
      </c>
      <c r="G411" s="72">
        <v>289</v>
      </c>
      <c r="H411" s="72" t="s">
        <v>389</v>
      </c>
    </row>
    <row r="412" spans="1:8">
      <c r="A412" s="68">
        <v>41053</v>
      </c>
      <c r="B412" s="69">
        <v>130</v>
      </c>
      <c r="C412" s="68">
        <v>41009</v>
      </c>
      <c r="D412" s="70" t="s">
        <v>983</v>
      </c>
      <c r="E412" s="71">
        <v>183</v>
      </c>
      <c r="F412" s="72" t="s">
        <v>360</v>
      </c>
      <c r="G412" s="72">
        <v>274</v>
      </c>
      <c r="H412" s="72" t="s">
        <v>173</v>
      </c>
    </row>
    <row r="413" spans="1:8">
      <c r="A413" s="68">
        <v>41053</v>
      </c>
      <c r="B413" s="69">
        <v>1</v>
      </c>
      <c r="C413" s="68">
        <v>41027</v>
      </c>
      <c r="D413" s="70" t="s">
        <v>637</v>
      </c>
      <c r="E413" s="71">
        <v>2000</v>
      </c>
      <c r="F413" s="72" t="s">
        <v>384</v>
      </c>
      <c r="G413" s="72">
        <v>307</v>
      </c>
      <c r="H413" s="72" t="s">
        <v>188</v>
      </c>
    </row>
    <row r="414" spans="1:8">
      <c r="A414" s="68">
        <v>41053</v>
      </c>
      <c r="B414" s="69">
        <v>20</v>
      </c>
      <c r="C414" s="68">
        <v>41028</v>
      </c>
      <c r="D414" s="70" t="s">
        <v>638</v>
      </c>
      <c r="E414" s="71">
        <v>1000</v>
      </c>
      <c r="F414" s="72" t="s">
        <v>384</v>
      </c>
      <c r="G414" s="72">
        <v>271</v>
      </c>
      <c r="H414" s="72" t="s">
        <v>390</v>
      </c>
    </row>
    <row r="415" spans="1:8">
      <c r="A415" s="68">
        <v>41053</v>
      </c>
      <c r="B415" s="69"/>
      <c r="C415" s="68">
        <v>41028</v>
      </c>
      <c r="D415" s="70" t="s">
        <v>639</v>
      </c>
      <c r="E415" s="71">
        <v>150</v>
      </c>
      <c r="F415" s="72" t="s">
        <v>384</v>
      </c>
      <c r="G415" s="72">
        <v>308</v>
      </c>
      <c r="H415" s="72" t="s">
        <v>168</v>
      </c>
    </row>
    <row r="416" spans="1:8">
      <c r="A416" s="84">
        <v>41053</v>
      </c>
      <c r="B416" s="85">
        <v>139</v>
      </c>
      <c r="C416" s="86">
        <v>41020</v>
      </c>
      <c r="D416" s="87" t="s">
        <v>793</v>
      </c>
      <c r="E416" s="88">
        <v>117</v>
      </c>
      <c r="F416" s="89" t="s">
        <v>384</v>
      </c>
      <c r="G416" s="89" t="s">
        <v>167</v>
      </c>
      <c r="H416" s="90" t="s">
        <v>167</v>
      </c>
    </row>
    <row r="417" spans="1:8">
      <c r="A417" s="91">
        <v>41053</v>
      </c>
      <c r="B417" s="92">
        <v>139</v>
      </c>
      <c r="C417" s="93">
        <v>41020</v>
      </c>
      <c r="D417" s="94" t="s">
        <v>793</v>
      </c>
      <c r="E417" s="95">
        <v>2</v>
      </c>
      <c r="F417" s="96" t="s">
        <v>384</v>
      </c>
      <c r="G417" s="96" t="s">
        <v>207</v>
      </c>
      <c r="H417" s="97" t="s">
        <v>207</v>
      </c>
    </row>
    <row r="418" spans="1:8">
      <c r="A418" s="84">
        <v>41053</v>
      </c>
      <c r="B418" s="85">
        <v>120</v>
      </c>
      <c r="C418" s="86">
        <v>41013</v>
      </c>
      <c r="D418" s="87" t="s">
        <v>793</v>
      </c>
      <c r="E418" s="88">
        <v>357.74</v>
      </c>
      <c r="F418" s="89" t="s">
        <v>384</v>
      </c>
      <c r="G418" s="89" t="s">
        <v>167</v>
      </c>
      <c r="H418" s="90" t="s">
        <v>167</v>
      </c>
    </row>
    <row r="419" spans="1:8">
      <c r="A419" s="91">
        <v>41053</v>
      </c>
      <c r="B419" s="92">
        <v>120</v>
      </c>
      <c r="C419" s="93">
        <v>41013</v>
      </c>
      <c r="D419" s="94" t="s">
        <v>793</v>
      </c>
      <c r="E419" s="95">
        <v>2</v>
      </c>
      <c r="F419" s="96" t="s">
        <v>384</v>
      </c>
      <c r="G419" s="96" t="s">
        <v>207</v>
      </c>
      <c r="H419" s="97" t="s">
        <v>207</v>
      </c>
    </row>
    <row r="420" spans="1:8">
      <c r="A420" s="84">
        <v>41053</v>
      </c>
      <c r="B420" s="85">
        <v>263</v>
      </c>
      <c r="C420" s="86">
        <v>41027</v>
      </c>
      <c r="D420" s="87" t="s">
        <v>793</v>
      </c>
      <c r="E420" s="88">
        <v>120</v>
      </c>
      <c r="F420" s="89" t="s">
        <v>384</v>
      </c>
      <c r="G420" s="89">
        <v>222</v>
      </c>
      <c r="H420" s="90" t="s">
        <v>389</v>
      </c>
    </row>
    <row r="421" spans="1:8">
      <c r="A421" s="91">
        <v>41053</v>
      </c>
      <c r="B421" s="92">
        <v>263</v>
      </c>
      <c r="C421" s="93">
        <v>41027</v>
      </c>
      <c r="D421" s="94" t="s">
        <v>793</v>
      </c>
      <c r="E421" s="95">
        <v>2.93</v>
      </c>
      <c r="F421" s="96" t="s">
        <v>384</v>
      </c>
      <c r="G421" s="96">
        <v>222</v>
      </c>
      <c r="H421" s="97" t="s">
        <v>171</v>
      </c>
    </row>
    <row r="422" spans="1:8">
      <c r="A422" s="84">
        <v>41053</v>
      </c>
      <c r="B422" s="85">
        <v>258</v>
      </c>
      <c r="C422" s="86">
        <v>41027</v>
      </c>
      <c r="D422" s="87" t="s">
        <v>793</v>
      </c>
      <c r="E422" s="88">
        <v>350</v>
      </c>
      <c r="F422" s="89" t="s">
        <v>384</v>
      </c>
      <c r="G422" s="89">
        <v>366</v>
      </c>
      <c r="H422" s="90" t="s">
        <v>164</v>
      </c>
    </row>
    <row r="423" spans="1:8">
      <c r="A423" s="91">
        <v>41053</v>
      </c>
      <c r="B423" s="92">
        <v>258</v>
      </c>
      <c r="C423" s="93">
        <v>41027</v>
      </c>
      <c r="D423" s="94" t="s">
        <v>793</v>
      </c>
      <c r="E423" s="95">
        <v>8.5399999999999991</v>
      </c>
      <c r="F423" s="96" t="s">
        <v>384</v>
      </c>
      <c r="G423" s="96">
        <v>366</v>
      </c>
      <c r="H423" s="97" t="s">
        <v>171</v>
      </c>
    </row>
    <row r="424" spans="1:8">
      <c r="A424" s="68">
        <v>41053</v>
      </c>
      <c r="B424" s="69">
        <v>240</v>
      </c>
      <c r="C424" s="68">
        <v>41025</v>
      </c>
      <c r="D424" s="70" t="s">
        <v>793</v>
      </c>
      <c r="E424" s="71">
        <v>13.88</v>
      </c>
      <c r="F424" s="72" t="s">
        <v>384</v>
      </c>
      <c r="G424" s="72">
        <v>374</v>
      </c>
      <c r="H424" s="72" t="s">
        <v>171</v>
      </c>
    </row>
    <row r="425" spans="1:8">
      <c r="A425" s="84">
        <v>41053</v>
      </c>
      <c r="B425" s="85">
        <v>237</v>
      </c>
      <c r="C425" s="86">
        <v>41024</v>
      </c>
      <c r="D425" s="87" t="s">
        <v>793</v>
      </c>
      <c r="E425" s="88">
        <v>192</v>
      </c>
      <c r="F425" s="89" t="s">
        <v>384</v>
      </c>
      <c r="G425" s="89">
        <v>368</v>
      </c>
      <c r="H425" s="90" t="s">
        <v>389</v>
      </c>
    </row>
    <row r="426" spans="1:8">
      <c r="A426" s="98">
        <v>41053</v>
      </c>
      <c r="B426" s="69">
        <v>237</v>
      </c>
      <c r="C426" s="68">
        <v>41024</v>
      </c>
      <c r="D426" s="70" t="s">
        <v>793</v>
      </c>
      <c r="E426" s="71">
        <v>183</v>
      </c>
      <c r="F426" s="72" t="s">
        <v>384</v>
      </c>
      <c r="G426" s="72">
        <v>368</v>
      </c>
      <c r="H426" s="99" t="s">
        <v>167</v>
      </c>
    </row>
    <row r="427" spans="1:8">
      <c r="A427" s="91">
        <v>41053</v>
      </c>
      <c r="B427" s="92">
        <v>237</v>
      </c>
      <c r="C427" s="93">
        <v>41024</v>
      </c>
      <c r="D427" s="94" t="s">
        <v>793</v>
      </c>
      <c r="E427" s="95">
        <v>9.15</v>
      </c>
      <c r="F427" s="96" t="s">
        <v>384</v>
      </c>
      <c r="G427" s="96">
        <v>368</v>
      </c>
      <c r="H427" s="97" t="s">
        <v>171</v>
      </c>
    </row>
    <row r="428" spans="1:8">
      <c r="A428" s="84">
        <v>41053</v>
      </c>
      <c r="B428" s="85">
        <v>236</v>
      </c>
      <c r="C428" s="86">
        <v>41024</v>
      </c>
      <c r="D428" s="87" t="s">
        <v>793</v>
      </c>
      <c r="E428" s="88">
        <v>166.36</v>
      </c>
      <c r="F428" s="89" t="s">
        <v>384</v>
      </c>
      <c r="G428" s="89">
        <v>369</v>
      </c>
      <c r="H428" s="90" t="s">
        <v>389</v>
      </c>
    </row>
    <row r="429" spans="1:8">
      <c r="A429" s="98">
        <v>41053</v>
      </c>
      <c r="B429" s="69">
        <v>236</v>
      </c>
      <c r="C429" s="68">
        <v>41024</v>
      </c>
      <c r="D429" s="70" t="s">
        <v>793</v>
      </c>
      <c r="E429" s="71">
        <v>727.73</v>
      </c>
      <c r="F429" s="72" t="s">
        <v>384</v>
      </c>
      <c r="G429" s="72">
        <v>369</v>
      </c>
      <c r="H429" s="99" t="s">
        <v>167</v>
      </c>
    </row>
    <row r="430" spans="1:8">
      <c r="A430" s="91">
        <v>41053</v>
      </c>
      <c r="B430" s="92">
        <v>236</v>
      </c>
      <c r="C430" s="93">
        <v>41024</v>
      </c>
      <c r="D430" s="94" t="s">
        <v>793</v>
      </c>
      <c r="E430" s="95">
        <v>23.51</v>
      </c>
      <c r="F430" s="96" t="s">
        <v>384</v>
      </c>
      <c r="G430" s="96">
        <v>369</v>
      </c>
      <c r="H430" s="97" t="s">
        <v>171</v>
      </c>
    </row>
    <row r="431" spans="1:8">
      <c r="A431" s="68">
        <v>41053</v>
      </c>
      <c r="B431" s="69">
        <v>234</v>
      </c>
      <c r="C431" s="68">
        <v>41020</v>
      </c>
      <c r="D431" s="70" t="s">
        <v>793</v>
      </c>
      <c r="E431" s="71">
        <v>2.85</v>
      </c>
      <c r="F431" s="72" t="s">
        <v>384</v>
      </c>
      <c r="G431" s="72">
        <v>371</v>
      </c>
      <c r="H431" s="72" t="s">
        <v>171</v>
      </c>
    </row>
    <row r="432" spans="1:8">
      <c r="A432" s="84">
        <v>41053</v>
      </c>
      <c r="B432" s="85">
        <v>231</v>
      </c>
      <c r="C432" s="86">
        <v>41020</v>
      </c>
      <c r="D432" s="87" t="s">
        <v>793</v>
      </c>
      <c r="E432" s="88">
        <v>120.01</v>
      </c>
      <c r="F432" s="89" t="s">
        <v>384</v>
      </c>
      <c r="G432" s="89">
        <v>370</v>
      </c>
      <c r="H432" s="90" t="s">
        <v>389</v>
      </c>
    </row>
    <row r="433" spans="1:8">
      <c r="A433" s="91">
        <v>41053</v>
      </c>
      <c r="B433" s="92">
        <v>231</v>
      </c>
      <c r="C433" s="93">
        <v>41020</v>
      </c>
      <c r="D433" s="94" t="s">
        <v>793</v>
      </c>
      <c r="E433" s="95">
        <v>2.92</v>
      </c>
      <c r="F433" s="96" t="s">
        <v>384</v>
      </c>
      <c r="G433" s="96">
        <v>370</v>
      </c>
      <c r="H433" s="97" t="s">
        <v>171</v>
      </c>
    </row>
    <row r="434" spans="1:8">
      <c r="A434" s="84">
        <v>41053</v>
      </c>
      <c r="B434" s="85">
        <v>224</v>
      </c>
      <c r="C434" s="86">
        <v>41017</v>
      </c>
      <c r="D434" s="87" t="s">
        <v>793</v>
      </c>
      <c r="E434" s="88">
        <v>1210</v>
      </c>
      <c r="F434" s="89" t="s">
        <v>384</v>
      </c>
      <c r="G434" s="89">
        <v>372</v>
      </c>
      <c r="H434" s="90" t="s">
        <v>167</v>
      </c>
    </row>
    <row r="435" spans="1:8">
      <c r="A435" s="98">
        <v>41053</v>
      </c>
      <c r="B435" s="69">
        <v>224</v>
      </c>
      <c r="C435" s="68">
        <v>41017</v>
      </c>
      <c r="D435" s="70" t="s">
        <v>793</v>
      </c>
      <c r="E435" s="71">
        <v>120.01</v>
      </c>
      <c r="F435" s="72" t="s">
        <v>384</v>
      </c>
      <c r="G435" s="72">
        <v>372</v>
      </c>
      <c r="H435" s="99" t="s">
        <v>389</v>
      </c>
    </row>
    <row r="436" spans="1:8">
      <c r="A436" s="91">
        <v>41053</v>
      </c>
      <c r="B436" s="92">
        <v>224</v>
      </c>
      <c r="C436" s="93">
        <v>41017</v>
      </c>
      <c r="D436" s="94" t="s">
        <v>793</v>
      </c>
      <c r="E436" s="95">
        <v>32.44</v>
      </c>
      <c r="F436" s="96" t="s">
        <v>384</v>
      </c>
      <c r="G436" s="96">
        <v>372</v>
      </c>
      <c r="H436" s="97" t="s">
        <v>171</v>
      </c>
    </row>
    <row r="437" spans="1:8">
      <c r="A437" s="84">
        <v>41053</v>
      </c>
      <c r="B437" s="85">
        <v>223</v>
      </c>
      <c r="C437" s="86">
        <v>41017</v>
      </c>
      <c r="D437" s="87" t="s">
        <v>793</v>
      </c>
      <c r="E437" s="88">
        <v>352</v>
      </c>
      <c r="F437" s="89" t="s">
        <v>384</v>
      </c>
      <c r="G437" s="89">
        <v>365</v>
      </c>
      <c r="H437" s="90" t="s">
        <v>167</v>
      </c>
    </row>
    <row r="438" spans="1:8">
      <c r="A438" s="91">
        <v>41053</v>
      </c>
      <c r="B438" s="92">
        <v>223</v>
      </c>
      <c r="C438" s="93">
        <v>41017</v>
      </c>
      <c r="D438" s="94" t="s">
        <v>793</v>
      </c>
      <c r="E438" s="95">
        <v>8.58</v>
      </c>
      <c r="F438" s="96" t="s">
        <v>384</v>
      </c>
      <c r="G438" s="96">
        <v>365</v>
      </c>
      <c r="H438" s="97" t="s">
        <v>171</v>
      </c>
    </row>
    <row r="439" spans="1:8">
      <c r="A439" s="84">
        <v>41053</v>
      </c>
      <c r="B439" s="85">
        <v>222</v>
      </c>
      <c r="C439" s="86">
        <v>41017</v>
      </c>
      <c r="D439" s="87" t="s">
        <v>793</v>
      </c>
      <c r="E439" s="88">
        <v>66</v>
      </c>
      <c r="F439" s="89" t="s">
        <v>384</v>
      </c>
      <c r="G439" s="89">
        <v>373</v>
      </c>
      <c r="H439" s="90" t="s">
        <v>167</v>
      </c>
    </row>
    <row r="440" spans="1:8">
      <c r="A440" s="91">
        <v>41053</v>
      </c>
      <c r="B440" s="92">
        <v>222</v>
      </c>
      <c r="C440" s="93">
        <v>41017</v>
      </c>
      <c r="D440" s="94" t="s">
        <v>793</v>
      </c>
      <c r="E440" s="95">
        <v>1.61</v>
      </c>
      <c r="F440" s="96" t="s">
        <v>384</v>
      </c>
      <c r="G440" s="96">
        <v>373</v>
      </c>
      <c r="H440" s="97" t="s">
        <v>171</v>
      </c>
    </row>
    <row r="441" spans="1:8">
      <c r="A441" s="68">
        <v>41053</v>
      </c>
      <c r="B441" s="69" t="s">
        <v>646</v>
      </c>
      <c r="C441" s="68">
        <v>41028</v>
      </c>
      <c r="D441" s="70" t="s">
        <v>835</v>
      </c>
      <c r="E441" s="71">
        <v>353.8</v>
      </c>
      <c r="F441" s="72" t="s">
        <v>384</v>
      </c>
      <c r="G441" s="72">
        <v>412</v>
      </c>
      <c r="H441" s="72" t="s">
        <v>162</v>
      </c>
    </row>
    <row r="442" spans="1:8">
      <c r="A442" s="68">
        <v>41053</v>
      </c>
      <c r="B442" s="69" t="s">
        <v>647</v>
      </c>
      <c r="C442" s="68">
        <v>41026</v>
      </c>
      <c r="D442" s="70" t="s">
        <v>821</v>
      </c>
      <c r="E442" s="71">
        <v>952.82</v>
      </c>
      <c r="F442" s="72" t="s">
        <v>384</v>
      </c>
      <c r="G442" s="72">
        <v>415</v>
      </c>
      <c r="H442" s="72" t="s">
        <v>166</v>
      </c>
    </row>
    <row r="443" spans="1:8">
      <c r="A443" s="68">
        <v>41053</v>
      </c>
      <c r="B443" s="69" t="s">
        <v>648</v>
      </c>
      <c r="C443" s="68">
        <v>41020</v>
      </c>
      <c r="D443" s="70" t="s">
        <v>640</v>
      </c>
      <c r="E443" s="71">
        <v>89</v>
      </c>
      <c r="F443" s="72" t="s">
        <v>384</v>
      </c>
      <c r="G443" s="72">
        <v>472</v>
      </c>
      <c r="H443" s="72" t="s">
        <v>389</v>
      </c>
    </row>
    <row r="444" spans="1:8">
      <c r="A444" s="68">
        <v>41053</v>
      </c>
      <c r="B444" s="69" t="s">
        <v>649</v>
      </c>
      <c r="C444" s="68">
        <v>41020</v>
      </c>
      <c r="D444" s="70" t="s">
        <v>640</v>
      </c>
      <c r="E444" s="71">
        <v>178</v>
      </c>
      <c r="F444" s="72" t="s">
        <v>384</v>
      </c>
      <c r="G444" s="72">
        <v>471</v>
      </c>
      <c r="H444" s="72" t="s">
        <v>389</v>
      </c>
    </row>
    <row r="445" spans="1:8">
      <c r="A445" s="68">
        <v>41053</v>
      </c>
      <c r="B445" s="69" t="s">
        <v>650</v>
      </c>
      <c r="C445" s="68">
        <v>41020</v>
      </c>
      <c r="D445" s="70" t="s">
        <v>640</v>
      </c>
      <c r="E445" s="71">
        <v>205</v>
      </c>
      <c r="F445" s="72" t="s">
        <v>384</v>
      </c>
      <c r="G445" s="72">
        <v>473</v>
      </c>
      <c r="H445" s="72" t="s">
        <v>389</v>
      </c>
    </row>
    <row r="446" spans="1:8">
      <c r="A446" s="68">
        <v>41053</v>
      </c>
      <c r="B446" s="69" t="s">
        <v>853</v>
      </c>
      <c r="C446" s="68">
        <v>41028</v>
      </c>
      <c r="D446" s="70" t="s">
        <v>987</v>
      </c>
      <c r="E446" s="71">
        <v>682.5</v>
      </c>
      <c r="F446" s="72" t="s">
        <v>384</v>
      </c>
      <c r="G446" s="72">
        <v>397</v>
      </c>
      <c r="H446" s="72" t="s">
        <v>161</v>
      </c>
    </row>
    <row r="447" spans="1:8">
      <c r="A447" s="68">
        <v>41053</v>
      </c>
      <c r="B447" s="69" t="s">
        <v>651</v>
      </c>
      <c r="C447" s="68">
        <v>41024</v>
      </c>
      <c r="D447" s="70" t="s">
        <v>813</v>
      </c>
      <c r="E447" s="71">
        <v>244</v>
      </c>
      <c r="F447" s="72" t="s">
        <v>384</v>
      </c>
      <c r="G447" s="72">
        <v>239</v>
      </c>
      <c r="H447" s="72" t="s">
        <v>173</v>
      </c>
    </row>
    <row r="448" spans="1:8">
      <c r="A448" s="68">
        <v>41053</v>
      </c>
      <c r="B448" s="69" t="s">
        <v>652</v>
      </c>
      <c r="C448" s="68">
        <v>41028</v>
      </c>
      <c r="D448" s="70" t="s">
        <v>641</v>
      </c>
      <c r="E448" s="71">
        <v>208</v>
      </c>
      <c r="F448" s="72" t="s">
        <v>384</v>
      </c>
      <c r="G448" s="72">
        <v>306</v>
      </c>
      <c r="H448" s="72" t="s">
        <v>389</v>
      </c>
    </row>
    <row r="449" spans="1:8">
      <c r="A449" s="68">
        <v>41053</v>
      </c>
      <c r="B449" s="69" t="s">
        <v>1038</v>
      </c>
      <c r="C449" s="68">
        <v>41026</v>
      </c>
      <c r="D449" s="70" t="s">
        <v>642</v>
      </c>
      <c r="E449" s="71">
        <v>500</v>
      </c>
      <c r="F449" s="72" t="s">
        <v>384</v>
      </c>
      <c r="G449" s="72">
        <v>396</v>
      </c>
      <c r="H449" s="72" t="s">
        <v>164</v>
      </c>
    </row>
    <row r="450" spans="1:8">
      <c r="A450" s="68">
        <v>41053</v>
      </c>
      <c r="B450" s="69" t="s">
        <v>653</v>
      </c>
      <c r="C450" s="68">
        <v>41028</v>
      </c>
      <c r="D450" s="70" t="s">
        <v>643</v>
      </c>
      <c r="E450" s="71">
        <v>154.6</v>
      </c>
      <c r="F450" s="72" t="s">
        <v>384</v>
      </c>
      <c r="G450" s="72">
        <v>364</v>
      </c>
      <c r="H450" s="72" t="s">
        <v>162</v>
      </c>
    </row>
    <row r="451" spans="1:8">
      <c r="A451" s="68">
        <v>41053</v>
      </c>
      <c r="B451" s="69" t="s">
        <v>654</v>
      </c>
      <c r="C451" s="68">
        <v>40998</v>
      </c>
      <c r="D451" s="70" t="s">
        <v>643</v>
      </c>
      <c r="E451" s="71">
        <v>463.8</v>
      </c>
      <c r="F451" s="72" t="s">
        <v>384</v>
      </c>
      <c r="G451" s="72">
        <v>363</v>
      </c>
      <c r="H451" s="72" t="s">
        <v>162</v>
      </c>
    </row>
    <row r="452" spans="1:8">
      <c r="A452" s="68">
        <v>41053</v>
      </c>
      <c r="B452" s="69" t="s">
        <v>655</v>
      </c>
      <c r="C452" s="68">
        <v>41028</v>
      </c>
      <c r="D452" s="70" t="s">
        <v>644</v>
      </c>
      <c r="E452" s="71">
        <v>20740</v>
      </c>
      <c r="F452" s="72" t="s">
        <v>384</v>
      </c>
      <c r="G452" s="72">
        <v>446</v>
      </c>
      <c r="H452" s="72" t="s">
        <v>210</v>
      </c>
    </row>
    <row r="453" spans="1:8">
      <c r="A453" s="68">
        <v>41053</v>
      </c>
      <c r="B453" s="69" t="s">
        <v>656</v>
      </c>
      <c r="C453" s="68">
        <v>41028</v>
      </c>
      <c r="D453" s="70" t="s">
        <v>645</v>
      </c>
      <c r="E453" s="71">
        <v>206.8</v>
      </c>
      <c r="F453" s="72" t="s">
        <v>384</v>
      </c>
      <c r="G453" s="72">
        <v>225</v>
      </c>
      <c r="H453" s="72" t="s">
        <v>167</v>
      </c>
    </row>
    <row r="454" spans="1:8">
      <c r="A454" s="111">
        <v>41053</v>
      </c>
      <c r="B454" s="69">
        <v>11602392</v>
      </c>
      <c r="C454" s="68">
        <v>41027</v>
      </c>
      <c r="D454" s="70" t="s">
        <v>640</v>
      </c>
      <c r="E454" s="71">
        <v>1725</v>
      </c>
      <c r="F454" s="72" t="s">
        <v>360</v>
      </c>
      <c r="G454" s="72">
        <v>325</v>
      </c>
      <c r="H454" s="72" t="s">
        <v>389</v>
      </c>
    </row>
    <row r="455" spans="1:8">
      <c r="A455" s="111">
        <v>41053</v>
      </c>
      <c r="B455" s="69">
        <v>11602393</v>
      </c>
      <c r="C455" s="68">
        <v>41027</v>
      </c>
      <c r="D455" s="70" t="s">
        <v>640</v>
      </c>
      <c r="E455" s="71">
        <v>150</v>
      </c>
      <c r="F455" s="72" t="s">
        <v>360</v>
      </c>
      <c r="G455" s="72">
        <v>317</v>
      </c>
      <c r="H455" s="72" t="s">
        <v>389</v>
      </c>
    </row>
    <row r="456" spans="1:8">
      <c r="A456" s="111">
        <v>41053</v>
      </c>
      <c r="B456" s="69" t="s">
        <v>725</v>
      </c>
      <c r="C456" s="68">
        <v>41027</v>
      </c>
      <c r="D456" s="70" t="s">
        <v>641</v>
      </c>
      <c r="E456" s="71">
        <v>6149.26</v>
      </c>
      <c r="F456" s="72" t="s">
        <v>360</v>
      </c>
      <c r="G456" s="72">
        <v>427</v>
      </c>
      <c r="H456" s="72" t="s">
        <v>389</v>
      </c>
    </row>
    <row r="457" spans="1:8">
      <c r="A457" s="111">
        <v>41053</v>
      </c>
      <c r="B457" s="69">
        <v>1087</v>
      </c>
      <c r="C457" s="68">
        <v>41027</v>
      </c>
      <c r="D457" s="70" t="s">
        <v>641</v>
      </c>
      <c r="E457" s="71">
        <v>360</v>
      </c>
      <c r="F457" s="72" t="s">
        <v>360</v>
      </c>
      <c r="G457" s="72">
        <v>282</v>
      </c>
      <c r="H457" s="72" t="s">
        <v>389</v>
      </c>
    </row>
    <row r="458" spans="1:8">
      <c r="A458" s="111">
        <v>41053</v>
      </c>
      <c r="B458" s="69" t="s">
        <v>806</v>
      </c>
      <c r="C458" s="68">
        <v>41026</v>
      </c>
      <c r="D458" s="70" t="s">
        <v>726</v>
      </c>
      <c r="E458" s="71">
        <v>97.72</v>
      </c>
      <c r="F458" s="72" t="s">
        <v>379</v>
      </c>
      <c r="G458" s="72">
        <v>403</v>
      </c>
      <c r="H458" s="72" t="s">
        <v>178</v>
      </c>
    </row>
    <row r="459" spans="1:8">
      <c r="A459" s="111">
        <v>41053</v>
      </c>
      <c r="B459" s="69" t="s">
        <v>806</v>
      </c>
      <c r="C459" s="68">
        <v>41026</v>
      </c>
      <c r="D459" s="70" t="s">
        <v>726</v>
      </c>
      <c r="E459" s="71">
        <v>162.87</v>
      </c>
      <c r="F459" s="72" t="s">
        <v>384</v>
      </c>
      <c r="G459" s="72">
        <v>403</v>
      </c>
      <c r="H459" s="72" t="s">
        <v>178</v>
      </c>
    </row>
    <row r="460" spans="1:8">
      <c r="A460" s="111">
        <v>41053</v>
      </c>
      <c r="B460" s="69" t="s">
        <v>806</v>
      </c>
      <c r="C460" s="68">
        <v>41026</v>
      </c>
      <c r="D460" s="70" t="s">
        <v>726</v>
      </c>
      <c r="E460" s="71">
        <v>65.150000000000006</v>
      </c>
      <c r="F460" s="72" t="s">
        <v>160</v>
      </c>
      <c r="G460" s="72">
        <v>403</v>
      </c>
      <c r="H460" s="72" t="s">
        <v>178</v>
      </c>
    </row>
    <row r="461" spans="1:8">
      <c r="A461" s="111">
        <v>41053</v>
      </c>
      <c r="B461" s="69" t="s">
        <v>806</v>
      </c>
      <c r="C461" s="68">
        <v>41026</v>
      </c>
      <c r="D461" s="70" t="s">
        <v>726</v>
      </c>
      <c r="E461" s="71">
        <v>553.76</v>
      </c>
      <c r="F461" s="72" t="s">
        <v>360</v>
      </c>
      <c r="G461" s="72">
        <v>403</v>
      </c>
      <c r="H461" s="72" t="s">
        <v>178</v>
      </c>
    </row>
    <row r="462" spans="1:8">
      <c r="A462" s="111">
        <v>41053</v>
      </c>
      <c r="B462" s="69">
        <v>18</v>
      </c>
      <c r="C462" s="68">
        <v>41028</v>
      </c>
      <c r="D462" s="70" t="s">
        <v>657</v>
      </c>
      <c r="E462" s="71">
        <v>1155</v>
      </c>
      <c r="F462" s="72" t="s">
        <v>360</v>
      </c>
      <c r="G462" s="72">
        <v>324</v>
      </c>
      <c r="H462" s="72" t="s">
        <v>389</v>
      </c>
    </row>
    <row r="463" spans="1:8">
      <c r="A463" s="111">
        <v>41053</v>
      </c>
      <c r="B463" s="69">
        <v>1</v>
      </c>
      <c r="C463" s="68">
        <v>41024</v>
      </c>
      <c r="D463" s="70" t="s">
        <v>658</v>
      </c>
      <c r="E463" s="71">
        <v>960</v>
      </c>
      <c r="F463" s="72" t="s">
        <v>360</v>
      </c>
      <c r="G463" s="72">
        <v>272</v>
      </c>
      <c r="H463" s="72" t="s">
        <v>389</v>
      </c>
    </row>
    <row r="464" spans="1:8">
      <c r="A464" s="111">
        <v>41053</v>
      </c>
      <c r="B464" s="69">
        <v>64</v>
      </c>
      <c r="C464" s="68">
        <v>41012</v>
      </c>
      <c r="D464" s="70" t="s">
        <v>659</v>
      </c>
      <c r="E464" s="71">
        <v>42700</v>
      </c>
      <c r="F464" s="72" t="s">
        <v>360</v>
      </c>
      <c r="G464" s="72">
        <v>288</v>
      </c>
      <c r="H464" s="72" t="s">
        <v>232</v>
      </c>
    </row>
    <row r="465" spans="1:8">
      <c r="A465" s="111">
        <v>41053</v>
      </c>
      <c r="B465" s="69">
        <v>8</v>
      </c>
      <c r="C465" s="68">
        <v>41027</v>
      </c>
      <c r="D465" s="70" t="s">
        <v>660</v>
      </c>
      <c r="E465" s="71">
        <v>2145</v>
      </c>
      <c r="F465" s="72" t="s">
        <v>360</v>
      </c>
      <c r="G465" s="72">
        <v>293</v>
      </c>
      <c r="H465" s="72" t="s">
        <v>389</v>
      </c>
    </row>
    <row r="466" spans="1:8">
      <c r="A466" s="111">
        <v>41053</v>
      </c>
      <c r="B466" s="69">
        <v>191</v>
      </c>
      <c r="C466" s="68">
        <v>41024</v>
      </c>
      <c r="D466" s="70" t="s">
        <v>661</v>
      </c>
      <c r="E466" s="71">
        <v>610</v>
      </c>
      <c r="F466" s="72" t="s">
        <v>360</v>
      </c>
      <c r="G466" s="72">
        <v>221</v>
      </c>
      <c r="H466" s="72" t="s">
        <v>232</v>
      </c>
    </row>
    <row r="467" spans="1:8">
      <c r="A467" s="111">
        <v>41053</v>
      </c>
      <c r="B467" s="69">
        <v>517</v>
      </c>
      <c r="C467" s="68">
        <v>41008</v>
      </c>
      <c r="D467" s="70" t="s">
        <v>662</v>
      </c>
      <c r="E467" s="71">
        <v>5683</v>
      </c>
      <c r="F467" s="72" t="s">
        <v>360</v>
      </c>
      <c r="G467" s="72">
        <v>214</v>
      </c>
      <c r="H467" s="72" t="s">
        <v>389</v>
      </c>
    </row>
    <row r="468" spans="1:8">
      <c r="A468" s="111">
        <v>41053</v>
      </c>
      <c r="B468" s="69">
        <v>1</v>
      </c>
      <c r="C468" s="68">
        <v>41010</v>
      </c>
      <c r="D468" s="70" t="s">
        <v>663</v>
      </c>
      <c r="E468" s="71">
        <v>4392</v>
      </c>
      <c r="F468" s="72" t="s">
        <v>360</v>
      </c>
      <c r="G468" s="72">
        <v>213</v>
      </c>
      <c r="H468" s="72" t="s">
        <v>230</v>
      </c>
    </row>
    <row r="469" spans="1:8">
      <c r="A469" s="62">
        <v>41053</v>
      </c>
      <c r="B469" s="50"/>
      <c r="C469" s="38"/>
      <c r="D469" s="39" t="s">
        <v>664</v>
      </c>
      <c r="E469" s="40">
        <v>145.47999999999999</v>
      </c>
      <c r="F469" s="67"/>
      <c r="G469" s="67"/>
      <c r="H469" s="67"/>
    </row>
    <row r="470" spans="1:8">
      <c r="A470" s="111">
        <v>41053</v>
      </c>
      <c r="B470" s="69" t="s">
        <v>1038</v>
      </c>
      <c r="C470" s="68">
        <v>41028</v>
      </c>
      <c r="D470" s="70" t="s">
        <v>837</v>
      </c>
      <c r="E470" s="71">
        <v>100</v>
      </c>
      <c r="F470" s="72" t="s">
        <v>384</v>
      </c>
      <c r="G470" s="72">
        <v>422</v>
      </c>
      <c r="H470" s="72" t="s">
        <v>168</v>
      </c>
    </row>
    <row r="471" spans="1:8">
      <c r="A471" s="84">
        <v>41053</v>
      </c>
      <c r="B471" s="85" t="s">
        <v>131</v>
      </c>
      <c r="C471" s="86">
        <v>41058</v>
      </c>
      <c r="D471" s="87" t="s">
        <v>664</v>
      </c>
      <c r="E471" s="88">
        <v>155.63999999999999</v>
      </c>
      <c r="F471" s="89" t="s">
        <v>366</v>
      </c>
      <c r="G471" s="89">
        <v>558</v>
      </c>
      <c r="H471" s="90" t="s">
        <v>189</v>
      </c>
    </row>
    <row r="472" spans="1:8">
      <c r="A472" s="98">
        <v>41053</v>
      </c>
      <c r="B472" s="69" t="s">
        <v>131</v>
      </c>
      <c r="C472" s="68">
        <v>41058</v>
      </c>
      <c r="D472" s="70" t="s">
        <v>664</v>
      </c>
      <c r="E472" s="71">
        <v>4.88</v>
      </c>
      <c r="F472" s="72" t="s">
        <v>366</v>
      </c>
      <c r="G472" s="72">
        <v>558</v>
      </c>
      <c r="H472" s="99" t="s">
        <v>206</v>
      </c>
    </row>
    <row r="473" spans="1:8">
      <c r="A473" s="91">
        <v>41053</v>
      </c>
      <c r="B473" s="92" t="s">
        <v>131</v>
      </c>
      <c r="C473" s="93">
        <v>41058</v>
      </c>
      <c r="D473" s="94" t="s">
        <v>664</v>
      </c>
      <c r="E473" s="95">
        <v>2</v>
      </c>
      <c r="F473" s="96" t="s">
        <v>366</v>
      </c>
      <c r="G473" s="96">
        <v>558</v>
      </c>
      <c r="H473" s="97" t="s">
        <v>207</v>
      </c>
    </row>
    <row r="474" spans="1:8">
      <c r="A474" s="148">
        <v>41053</v>
      </c>
      <c r="B474" s="149" t="s">
        <v>665</v>
      </c>
      <c r="C474" s="148">
        <v>41038</v>
      </c>
      <c r="D474" s="150" t="s">
        <v>666</v>
      </c>
      <c r="E474" s="151">
        <v>156759.97</v>
      </c>
      <c r="F474" s="152" t="s">
        <v>542</v>
      </c>
      <c r="G474" s="152">
        <v>457</v>
      </c>
      <c r="H474" s="152" t="s">
        <v>226</v>
      </c>
    </row>
    <row r="475" spans="1:8">
      <c r="A475" s="68">
        <v>41053</v>
      </c>
      <c r="B475" s="69">
        <v>17</v>
      </c>
      <c r="C475" s="68">
        <v>41011</v>
      </c>
      <c r="D475" s="70" t="s">
        <v>667</v>
      </c>
      <c r="E475" s="71">
        <v>4590</v>
      </c>
      <c r="F475" s="72" t="s">
        <v>360</v>
      </c>
      <c r="G475" s="72">
        <v>284</v>
      </c>
      <c r="H475" s="72" t="s">
        <v>389</v>
      </c>
    </row>
    <row r="476" spans="1:8">
      <c r="A476" s="68">
        <v>41053</v>
      </c>
      <c r="B476" s="69">
        <v>1</v>
      </c>
      <c r="C476" s="68">
        <v>41026</v>
      </c>
      <c r="D476" s="70" t="s">
        <v>668</v>
      </c>
      <c r="E476" s="71">
        <v>945</v>
      </c>
      <c r="F476" s="72" t="s">
        <v>360</v>
      </c>
      <c r="G476" s="72">
        <v>316</v>
      </c>
      <c r="H476" s="72" t="s">
        <v>389</v>
      </c>
    </row>
    <row r="477" spans="1:8">
      <c r="A477" s="68">
        <v>41053</v>
      </c>
      <c r="B477" s="69">
        <v>13</v>
      </c>
      <c r="C477" s="68">
        <v>40971</v>
      </c>
      <c r="D477" s="70" t="s">
        <v>669</v>
      </c>
      <c r="E477" s="71">
        <v>39650</v>
      </c>
      <c r="F477" s="72" t="s">
        <v>360</v>
      </c>
      <c r="G477" s="72">
        <v>169</v>
      </c>
      <c r="H477" s="72" t="s">
        <v>164</v>
      </c>
    </row>
    <row r="478" spans="1:8">
      <c r="A478" s="68">
        <v>41053</v>
      </c>
      <c r="B478" s="69">
        <v>33</v>
      </c>
      <c r="C478" s="68">
        <v>41010</v>
      </c>
      <c r="D478" s="70" t="s">
        <v>669</v>
      </c>
      <c r="E478" s="71">
        <v>39650</v>
      </c>
      <c r="F478" s="72" t="s">
        <v>360</v>
      </c>
      <c r="G478" s="72">
        <v>279</v>
      </c>
      <c r="H478" s="72" t="s">
        <v>164</v>
      </c>
    </row>
    <row r="479" spans="1:8">
      <c r="A479" s="68">
        <v>41053</v>
      </c>
      <c r="B479" s="69">
        <v>164</v>
      </c>
      <c r="C479" s="68">
        <v>41013</v>
      </c>
      <c r="D479" s="70" t="s">
        <v>670</v>
      </c>
      <c r="E479" s="71">
        <v>732</v>
      </c>
      <c r="F479" s="72" t="s">
        <v>360</v>
      </c>
      <c r="G479" s="72">
        <v>290</v>
      </c>
      <c r="H479" s="72" t="s">
        <v>164</v>
      </c>
    </row>
    <row r="480" spans="1:8">
      <c r="A480" s="68">
        <v>41053</v>
      </c>
      <c r="B480" s="69">
        <v>105</v>
      </c>
      <c r="C480" s="68">
        <v>41024</v>
      </c>
      <c r="D480" s="70" t="s">
        <v>671</v>
      </c>
      <c r="E480" s="71">
        <v>336</v>
      </c>
      <c r="F480" s="72" t="s">
        <v>360</v>
      </c>
      <c r="G480" s="72">
        <v>218</v>
      </c>
      <c r="H480" s="72" t="s">
        <v>161</v>
      </c>
    </row>
    <row r="481" spans="1:8">
      <c r="A481" s="68">
        <v>41053</v>
      </c>
      <c r="B481" s="69">
        <v>9</v>
      </c>
      <c r="C481" s="68">
        <v>41024</v>
      </c>
      <c r="D481" s="70" t="s">
        <v>671</v>
      </c>
      <c r="E481" s="71">
        <v>1259.04</v>
      </c>
      <c r="F481" s="72" t="s">
        <v>360</v>
      </c>
      <c r="G481" s="72">
        <v>219</v>
      </c>
      <c r="H481" s="72" t="s">
        <v>231</v>
      </c>
    </row>
    <row r="482" spans="1:8">
      <c r="A482" s="68">
        <v>41053</v>
      </c>
      <c r="B482" s="69">
        <v>399</v>
      </c>
      <c r="C482" s="68">
        <v>41016</v>
      </c>
      <c r="D482" s="70" t="s">
        <v>672</v>
      </c>
      <c r="E482" s="71">
        <v>780</v>
      </c>
      <c r="F482" s="72" t="s">
        <v>360</v>
      </c>
      <c r="G482" s="72">
        <v>291</v>
      </c>
      <c r="H482" s="72" t="s">
        <v>389</v>
      </c>
    </row>
    <row r="483" spans="1:8">
      <c r="A483" s="68">
        <v>41053</v>
      </c>
      <c r="B483" s="69" t="s">
        <v>241</v>
      </c>
      <c r="C483" s="68">
        <v>41012</v>
      </c>
      <c r="D483" s="70" t="s">
        <v>242</v>
      </c>
      <c r="E483" s="71">
        <v>5780</v>
      </c>
      <c r="F483" s="72" t="s">
        <v>360</v>
      </c>
      <c r="G483" s="72">
        <v>286</v>
      </c>
      <c r="H483" s="72" t="s">
        <v>389</v>
      </c>
    </row>
    <row r="484" spans="1:8">
      <c r="A484" s="68">
        <v>41053</v>
      </c>
      <c r="B484" s="69">
        <v>4</v>
      </c>
      <c r="C484" s="68">
        <v>41016</v>
      </c>
      <c r="D484" s="70" t="s">
        <v>673</v>
      </c>
      <c r="E484" s="71">
        <v>1440</v>
      </c>
      <c r="F484" s="72" t="s">
        <v>360</v>
      </c>
      <c r="G484" s="72">
        <v>318</v>
      </c>
      <c r="H484" s="72" t="s">
        <v>389</v>
      </c>
    </row>
    <row r="485" spans="1:8">
      <c r="A485" s="68">
        <v>41053</v>
      </c>
      <c r="B485" s="69">
        <v>12</v>
      </c>
      <c r="C485" s="68">
        <v>41027</v>
      </c>
      <c r="D485" s="70" t="s">
        <v>674</v>
      </c>
      <c r="E485" s="71">
        <v>418.03</v>
      </c>
      <c r="F485" s="72" t="s">
        <v>384</v>
      </c>
      <c r="G485" s="72">
        <v>305</v>
      </c>
      <c r="H485" s="72" t="s">
        <v>390</v>
      </c>
    </row>
    <row r="486" spans="1:8">
      <c r="A486" s="68">
        <v>41053</v>
      </c>
      <c r="B486" s="69">
        <v>84</v>
      </c>
      <c r="C486" s="68">
        <v>41027</v>
      </c>
      <c r="D486" s="70" t="s">
        <v>675</v>
      </c>
      <c r="E486" s="71">
        <v>140</v>
      </c>
      <c r="F486" s="72" t="s">
        <v>384</v>
      </c>
      <c r="G486" s="72">
        <v>311</v>
      </c>
      <c r="H486" s="72" t="s">
        <v>389</v>
      </c>
    </row>
    <row r="487" spans="1:8">
      <c r="A487" s="68">
        <v>41053</v>
      </c>
      <c r="B487" s="69">
        <v>83</v>
      </c>
      <c r="C487" s="68">
        <v>41027</v>
      </c>
      <c r="D487" s="70" t="s">
        <v>675</v>
      </c>
      <c r="E487" s="71">
        <v>79.989999999999995</v>
      </c>
      <c r="F487" s="72" t="s">
        <v>384</v>
      </c>
      <c r="G487" s="72">
        <v>312</v>
      </c>
      <c r="H487" s="72" t="s">
        <v>389</v>
      </c>
    </row>
    <row r="488" spans="1:8">
      <c r="A488" s="68">
        <v>41053</v>
      </c>
      <c r="B488" s="69">
        <v>82</v>
      </c>
      <c r="C488" s="68">
        <v>41027</v>
      </c>
      <c r="D488" s="70" t="s">
        <v>675</v>
      </c>
      <c r="E488" s="71">
        <v>79.989999999999995</v>
      </c>
      <c r="F488" s="72" t="s">
        <v>384</v>
      </c>
      <c r="G488" s="72">
        <v>313</v>
      </c>
      <c r="H488" s="72" t="s">
        <v>389</v>
      </c>
    </row>
    <row r="489" spans="1:8">
      <c r="A489" s="68">
        <v>41053</v>
      </c>
      <c r="B489" s="69" t="s">
        <v>1071</v>
      </c>
      <c r="C489" s="68">
        <v>40997</v>
      </c>
      <c r="D489" s="70" t="s">
        <v>710</v>
      </c>
      <c r="E489" s="71">
        <v>67.55</v>
      </c>
      <c r="F489" s="72" t="s">
        <v>383</v>
      </c>
      <c r="G489" s="72">
        <v>155</v>
      </c>
      <c r="H489" s="72" t="s">
        <v>221</v>
      </c>
    </row>
    <row r="490" spans="1:8">
      <c r="A490" s="68">
        <v>41053</v>
      </c>
      <c r="B490" s="69" t="s">
        <v>891</v>
      </c>
      <c r="C490" s="68">
        <v>40997</v>
      </c>
      <c r="D490" s="70" t="s">
        <v>710</v>
      </c>
      <c r="E490" s="71">
        <v>35.6</v>
      </c>
      <c r="F490" s="72" t="s">
        <v>383</v>
      </c>
      <c r="G490" s="72">
        <v>156</v>
      </c>
      <c r="H490" s="72" t="s">
        <v>221</v>
      </c>
    </row>
    <row r="491" spans="1:8">
      <c r="A491" s="68">
        <v>41053</v>
      </c>
      <c r="B491" s="69" t="s">
        <v>727</v>
      </c>
      <c r="C491" s="68">
        <v>41030</v>
      </c>
      <c r="D491" s="70" t="s">
        <v>640</v>
      </c>
      <c r="E491" s="71">
        <v>34842</v>
      </c>
      <c r="F491" s="72" t="s">
        <v>360</v>
      </c>
      <c r="G491" s="72">
        <v>439</v>
      </c>
      <c r="H491" s="72" t="s">
        <v>389</v>
      </c>
    </row>
    <row r="492" spans="1:8">
      <c r="A492" s="68">
        <v>41055</v>
      </c>
      <c r="B492" s="69" t="s">
        <v>681</v>
      </c>
      <c r="C492" s="68">
        <v>40969</v>
      </c>
      <c r="D492" s="70" t="s">
        <v>684</v>
      </c>
      <c r="E492" s="71">
        <v>43.92</v>
      </c>
      <c r="F492" s="72" t="s">
        <v>360</v>
      </c>
      <c r="G492" s="72">
        <v>84</v>
      </c>
      <c r="H492" s="72" t="s">
        <v>165</v>
      </c>
    </row>
    <row r="493" spans="1:8">
      <c r="A493" s="68">
        <v>41055</v>
      </c>
      <c r="B493" s="69" t="s">
        <v>682</v>
      </c>
      <c r="C493" s="68">
        <v>41004</v>
      </c>
      <c r="D493" s="70" t="s">
        <v>684</v>
      </c>
      <c r="E493" s="71">
        <v>152.5</v>
      </c>
      <c r="F493" s="72" t="s">
        <v>360</v>
      </c>
      <c r="G493" s="72">
        <v>273</v>
      </c>
      <c r="H493" s="72" t="s">
        <v>165</v>
      </c>
    </row>
    <row r="494" spans="1:8">
      <c r="A494" s="68">
        <v>41055</v>
      </c>
      <c r="B494" s="69" t="s">
        <v>724</v>
      </c>
      <c r="C494" s="68">
        <v>41004</v>
      </c>
      <c r="D494" s="70" t="s">
        <v>684</v>
      </c>
      <c r="E494" s="71">
        <v>130.54</v>
      </c>
      <c r="F494" s="72" t="s">
        <v>384</v>
      </c>
      <c r="G494" s="72">
        <v>326</v>
      </c>
      <c r="H494" s="72" t="s">
        <v>165</v>
      </c>
    </row>
    <row r="495" spans="1:8">
      <c r="A495" s="68">
        <v>41055</v>
      </c>
      <c r="B495" s="69" t="s">
        <v>683</v>
      </c>
      <c r="C495" s="68">
        <v>41027</v>
      </c>
      <c r="D495" s="70" t="s">
        <v>684</v>
      </c>
      <c r="E495" s="71">
        <v>67.099999999999994</v>
      </c>
      <c r="F495" s="72" t="s">
        <v>360</v>
      </c>
      <c r="G495" s="72">
        <v>333</v>
      </c>
      <c r="H495" s="72" t="s">
        <v>165</v>
      </c>
    </row>
    <row r="496" spans="1:8">
      <c r="A496" s="68">
        <v>41055</v>
      </c>
      <c r="B496" s="69" t="s">
        <v>246</v>
      </c>
      <c r="C496" s="68">
        <v>41027</v>
      </c>
      <c r="D496" s="70" t="s">
        <v>684</v>
      </c>
      <c r="E496" s="71">
        <v>17.690000000000001</v>
      </c>
      <c r="F496" s="72" t="s">
        <v>384</v>
      </c>
      <c r="G496" s="72">
        <v>309</v>
      </c>
      <c r="H496" s="72" t="s">
        <v>165</v>
      </c>
    </row>
    <row r="497" spans="1:8">
      <c r="A497" s="68">
        <v>41055</v>
      </c>
      <c r="B497" s="69" t="s">
        <v>247</v>
      </c>
      <c r="C497" s="68">
        <v>41027</v>
      </c>
      <c r="D497" s="70" t="s">
        <v>684</v>
      </c>
      <c r="E497" s="71">
        <v>259.86</v>
      </c>
      <c r="F497" s="72" t="s">
        <v>384</v>
      </c>
      <c r="G497" s="72">
        <v>310</v>
      </c>
      <c r="H497" s="72" t="s">
        <v>165</v>
      </c>
    </row>
    <row r="498" spans="1:8">
      <c r="A498" s="68">
        <v>41055</v>
      </c>
      <c r="B498" s="69">
        <v>112</v>
      </c>
      <c r="C498" s="68">
        <v>41010</v>
      </c>
      <c r="D498" s="70" t="s">
        <v>685</v>
      </c>
      <c r="E498" s="71">
        <v>2839</v>
      </c>
      <c r="F498" s="72" t="s">
        <v>360</v>
      </c>
      <c r="G498" s="72">
        <v>281</v>
      </c>
      <c r="H498" s="72" t="s">
        <v>239</v>
      </c>
    </row>
    <row r="499" spans="1:8">
      <c r="A499" s="68">
        <v>41055</v>
      </c>
      <c r="B499" s="69">
        <v>1681554593</v>
      </c>
      <c r="C499" s="68">
        <v>41006</v>
      </c>
      <c r="D499" s="70" t="s">
        <v>686</v>
      </c>
      <c r="E499" s="71">
        <v>82.96</v>
      </c>
      <c r="F499" s="72" t="s">
        <v>360</v>
      </c>
      <c r="G499" s="72">
        <v>418</v>
      </c>
      <c r="H499" s="72" t="s">
        <v>169</v>
      </c>
    </row>
    <row r="500" spans="1:8">
      <c r="A500" s="84">
        <v>41055</v>
      </c>
      <c r="B500" s="85" t="s">
        <v>256</v>
      </c>
      <c r="C500" s="86">
        <v>41025</v>
      </c>
      <c r="D500" s="87" t="s">
        <v>793</v>
      </c>
      <c r="E500" s="88">
        <v>568.79999999999995</v>
      </c>
      <c r="F500" s="89" t="s">
        <v>384</v>
      </c>
      <c r="G500" s="89" t="s">
        <v>167</v>
      </c>
      <c r="H500" s="90" t="s">
        <v>389</v>
      </c>
    </row>
    <row r="501" spans="1:8">
      <c r="A501" s="91">
        <v>41055</v>
      </c>
      <c r="B501" s="92" t="s">
        <v>256</v>
      </c>
      <c r="C501" s="93">
        <v>41025</v>
      </c>
      <c r="D501" s="94" t="s">
        <v>793</v>
      </c>
      <c r="E501" s="95">
        <v>2</v>
      </c>
      <c r="F501" s="96" t="s">
        <v>384</v>
      </c>
      <c r="G501" s="96" t="s">
        <v>207</v>
      </c>
      <c r="H501" s="97" t="s">
        <v>207</v>
      </c>
    </row>
    <row r="502" spans="1:8">
      <c r="A502" s="68">
        <v>41056</v>
      </c>
      <c r="B502" s="69" t="s">
        <v>293</v>
      </c>
      <c r="C502" s="68">
        <v>41056</v>
      </c>
      <c r="D502" s="70" t="s">
        <v>844</v>
      </c>
      <c r="E502" s="71">
        <v>600.1</v>
      </c>
      <c r="F502" s="72" t="s">
        <v>366</v>
      </c>
      <c r="G502" s="72">
        <v>541</v>
      </c>
      <c r="H502" s="72" t="s">
        <v>166</v>
      </c>
    </row>
    <row r="503" spans="1:8">
      <c r="A503" s="68">
        <v>41058</v>
      </c>
      <c r="B503" s="69" t="s">
        <v>964</v>
      </c>
      <c r="C503" s="68">
        <v>41010</v>
      </c>
      <c r="D503" s="70" t="s">
        <v>720</v>
      </c>
      <c r="E503" s="71">
        <v>28164</v>
      </c>
      <c r="F503" s="72" t="s">
        <v>360</v>
      </c>
      <c r="G503" s="72">
        <v>280</v>
      </c>
      <c r="H503" s="72" t="s">
        <v>172</v>
      </c>
    </row>
    <row r="504" spans="1:8">
      <c r="A504" s="68">
        <v>41058</v>
      </c>
      <c r="B504" s="69" t="s">
        <v>245</v>
      </c>
      <c r="C504" s="68">
        <v>41027</v>
      </c>
      <c r="D504" s="70" t="s">
        <v>684</v>
      </c>
      <c r="E504" s="71">
        <v>14.03</v>
      </c>
      <c r="F504" s="72" t="s">
        <v>366</v>
      </c>
      <c r="G504" s="72">
        <v>336</v>
      </c>
      <c r="H504" s="72" t="s">
        <v>165</v>
      </c>
    </row>
    <row r="505" spans="1:8">
      <c r="A505" s="68">
        <v>41059</v>
      </c>
      <c r="B505" s="69" t="s">
        <v>290</v>
      </c>
      <c r="C505" s="68">
        <v>41059</v>
      </c>
      <c r="D505" s="70" t="s">
        <v>844</v>
      </c>
      <c r="E505" s="71">
        <v>123.2</v>
      </c>
      <c r="F505" s="72" t="s">
        <v>366</v>
      </c>
      <c r="G505" s="72">
        <v>542</v>
      </c>
      <c r="H505" s="72" t="s">
        <v>166</v>
      </c>
    </row>
    <row r="506" spans="1:8">
      <c r="A506" s="68">
        <v>41059</v>
      </c>
      <c r="B506" s="69" t="s">
        <v>1038</v>
      </c>
      <c r="C506" s="68">
        <v>40935</v>
      </c>
      <c r="D506" s="70" t="s">
        <v>706</v>
      </c>
      <c r="E506" s="71">
        <v>402.6</v>
      </c>
      <c r="F506" s="72" t="s">
        <v>384</v>
      </c>
      <c r="G506" s="72">
        <v>17</v>
      </c>
      <c r="H506" s="72" t="s">
        <v>391</v>
      </c>
    </row>
    <row r="507" spans="1:8">
      <c r="A507" s="68">
        <v>41059</v>
      </c>
      <c r="B507" s="69" t="s">
        <v>707</v>
      </c>
      <c r="C507" s="68">
        <v>41030</v>
      </c>
      <c r="D507" s="70" t="s">
        <v>640</v>
      </c>
      <c r="E507" s="71">
        <v>555</v>
      </c>
      <c r="F507" s="72" t="s">
        <v>384</v>
      </c>
      <c r="G507" s="72">
        <v>474</v>
      </c>
      <c r="H507" s="72" t="s">
        <v>389</v>
      </c>
    </row>
    <row r="508" spans="1:8">
      <c r="A508" s="68">
        <v>41059</v>
      </c>
      <c r="B508" s="69" t="s">
        <v>708</v>
      </c>
      <c r="C508" s="68">
        <v>41028</v>
      </c>
      <c r="D508" s="70" t="s">
        <v>709</v>
      </c>
      <c r="E508" s="71">
        <v>160.5</v>
      </c>
      <c r="F508" s="72" t="s">
        <v>384</v>
      </c>
      <c r="G508" s="72">
        <v>495</v>
      </c>
      <c r="H508" s="72" t="s">
        <v>182</v>
      </c>
    </row>
    <row r="509" spans="1:8">
      <c r="A509" s="68">
        <v>41059</v>
      </c>
      <c r="B509" s="69" t="s">
        <v>901</v>
      </c>
      <c r="C509" s="68">
        <v>40985</v>
      </c>
      <c r="D509" s="70" t="s">
        <v>218</v>
      </c>
      <c r="E509" s="71">
        <v>550</v>
      </c>
      <c r="F509" s="72" t="s">
        <v>384</v>
      </c>
      <c r="G509" s="72">
        <v>131</v>
      </c>
      <c r="H509" s="72" t="s">
        <v>389</v>
      </c>
    </row>
    <row r="510" spans="1:8">
      <c r="A510" s="38">
        <v>41059</v>
      </c>
      <c r="B510" s="50"/>
      <c r="C510" s="38">
        <v>41024</v>
      </c>
      <c r="D510" s="39" t="s">
        <v>711</v>
      </c>
      <c r="E510" s="40">
        <v>49.5</v>
      </c>
      <c r="F510" s="67"/>
      <c r="G510" s="67"/>
      <c r="H510" s="67"/>
    </row>
    <row r="511" spans="1:8">
      <c r="A511" s="38">
        <v>41059</v>
      </c>
      <c r="B511" s="50"/>
      <c r="C511" s="38">
        <v>41024</v>
      </c>
      <c r="D511" s="39" t="s">
        <v>711</v>
      </c>
      <c r="E511" s="40">
        <v>277.52</v>
      </c>
      <c r="F511" s="67"/>
      <c r="G511" s="67"/>
      <c r="H511" s="67"/>
    </row>
    <row r="512" spans="1:8">
      <c r="A512" s="84">
        <v>41066</v>
      </c>
      <c r="B512" s="85" t="s">
        <v>45</v>
      </c>
      <c r="C512" s="86">
        <v>41036</v>
      </c>
      <c r="D512" s="87" t="s">
        <v>686</v>
      </c>
      <c r="E512" s="88">
        <v>40.04</v>
      </c>
      <c r="F512" s="89" t="s">
        <v>379</v>
      </c>
      <c r="G512" s="89">
        <v>523</v>
      </c>
      <c r="H512" s="90" t="s">
        <v>169</v>
      </c>
    </row>
    <row r="513" spans="1:8">
      <c r="A513" s="98">
        <v>41066</v>
      </c>
      <c r="B513" s="69" t="s">
        <v>45</v>
      </c>
      <c r="C513" s="68">
        <v>41036</v>
      </c>
      <c r="D513" s="70" t="s">
        <v>686</v>
      </c>
      <c r="E513" s="71">
        <v>73.98</v>
      </c>
      <c r="F513" s="72" t="s">
        <v>366</v>
      </c>
      <c r="G513" s="72">
        <v>523</v>
      </c>
      <c r="H513" s="99" t="s">
        <v>169</v>
      </c>
    </row>
    <row r="514" spans="1:8">
      <c r="A514" s="91">
        <v>41066</v>
      </c>
      <c r="B514" s="92" t="s">
        <v>45</v>
      </c>
      <c r="C514" s="93">
        <v>41036</v>
      </c>
      <c r="D514" s="94" t="s">
        <v>686</v>
      </c>
      <c r="E514" s="95">
        <v>40.619999999999997</v>
      </c>
      <c r="F514" s="96" t="s">
        <v>383</v>
      </c>
      <c r="G514" s="96">
        <v>523</v>
      </c>
      <c r="H514" s="97" t="s">
        <v>169</v>
      </c>
    </row>
    <row r="515" spans="1:8">
      <c r="A515" s="68">
        <v>41067</v>
      </c>
      <c r="B515" s="69" t="s">
        <v>728</v>
      </c>
      <c r="C515" s="68">
        <v>40988</v>
      </c>
      <c r="D515" s="70" t="s">
        <v>977</v>
      </c>
      <c r="E515" s="71">
        <v>183</v>
      </c>
      <c r="F515" s="72" t="s">
        <v>384</v>
      </c>
      <c r="G515" s="72">
        <v>223</v>
      </c>
      <c r="H515" s="72" t="s">
        <v>189</v>
      </c>
    </row>
    <row r="516" spans="1:8">
      <c r="A516" s="68">
        <v>41067</v>
      </c>
      <c r="B516" s="69" t="s">
        <v>729</v>
      </c>
      <c r="C516" s="68">
        <v>40988</v>
      </c>
      <c r="D516" s="70" t="s">
        <v>977</v>
      </c>
      <c r="E516" s="71">
        <v>122</v>
      </c>
      <c r="F516" s="72" t="s">
        <v>384</v>
      </c>
      <c r="G516" s="72">
        <v>224</v>
      </c>
      <c r="H516" s="72" t="s">
        <v>189</v>
      </c>
    </row>
    <row r="517" spans="1:8">
      <c r="A517" s="68">
        <v>41067</v>
      </c>
      <c r="B517" s="69" t="s">
        <v>964</v>
      </c>
      <c r="C517" s="68">
        <v>41030</v>
      </c>
      <c r="D517" s="70" t="s">
        <v>730</v>
      </c>
      <c r="E517" s="71">
        <v>3825</v>
      </c>
      <c r="F517" s="72" t="s">
        <v>360</v>
      </c>
      <c r="G517" s="72">
        <v>437</v>
      </c>
      <c r="H517" s="72" t="s">
        <v>390</v>
      </c>
    </row>
    <row r="518" spans="1:8">
      <c r="A518" s="68">
        <v>41067</v>
      </c>
      <c r="B518" s="69" t="s">
        <v>665</v>
      </c>
      <c r="C518" s="68">
        <v>41024</v>
      </c>
      <c r="D518" s="70" t="s">
        <v>731</v>
      </c>
      <c r="E518" s="71">
        <v>5222</v>
      </c>
      <c r="F518" s="72" t="s">
        <v>360</v>
      </c>
      <c r="G518" s="72">
        <v>320</v>
      </c>
      <c r="H518" s="72" t="s">
        <v>390</v>
      </c>
    </row>
    <row r="519" spans="1:8">
      <c r="A519" s="68">
        <v>41067</v>
      </c>
      <c r="B519" s="69" t="s">
        <v>975</v>
      </c>
      <c r="C519" s="68">
        <v>41010</v>
      </c>
      <c r="D519" s="70" t="s">
        <v>732</v>
      </c>
      <c r="E519" s="71">
        <v>12200</v>
      </c>
      <c r="F519" s="72" t="s">
        <v>360</v>
      </c>
      <c r="G519" s="72">
        <v>278</v>
      </c>
      <c r="H519" s="72" t="s">
        <v>164</v>
      </c>
    </row>
    <row r="520" spans="1:8">
      <c r="A520" s="68">
        <v>41067</v>
      </c>
      <c r="B520" s="69" t="s">
        <v>647</v>
      </c>
      <c r="C520" s="68">
        <v>41024</v>
      </c>
      <c r="D520" s="70" t="s">
        <v>733</v>
      </c>
      <c r="E520" s="71">
        <v>3107.5</v>
      </c>
      <c r="F520" s="72" t="s">
        <v>160</v>
      </c>
      <c r="G520" s="72">
        <v>346</v>
      </c>
      <c r="H520" s="72" t="s">
        <v>389</v>
      </c>
    </row>
    <row r="521" spans="1:8">
      <c r="A521" s="68">
        <v>41067</v>
      </c>
      <c r="B521" s="69" t="s">
        <v>734</v>
      </c>
      <c r="C521" s="68">
        <v>41024</v>
      </c>
      <c r="D521" s="70" t="s">
        <v>735</v>
      </c>
      <c r="E521" s="71">
        <v>26840</v>
      </c>
      <c r="F521" s="72" t="s">
        <v>160</v>
      </c>
      <c r="G521" s="72">
        <v>349</v>
      </c>
      <c r="H521" s="72" t="s">
        <v>232</v>
      </c>
    </row>
    <row r="522" spans="1:8">
      <c r="A522" s="68">
        <v>41067</v>
      </c>
      <c r="B522" s="69" t="s">
        <v>533</v>
      </c>
      <c r="C522" s="68">
        <v>41036</v>
      </c>
      <c r="D522" s="70" t="s">
        <v>686</v>
      </c>
      <c r="E522" s="71">
        <v>27.45</v>
      </c>
      <c r="F522" s="72" t="s">
        <v>379</v>
      </c>
      <c r="G522" s="72">
        <v>519</v>
      </c>
      <c r="H522" s="72" t="s">
        <v>169</v>
      </c>
    </row>
    <row r="523" spans="1:8">
      <c r="A523" s="68">
        <v>41067</v>
      </c>
      <c r="B523" s="69" t="s">
        <v>533</v>
      </c>
      <c r="C523" s="68">
        <v>41036</v>
      </c>
      <c r="D523" s="70" t="s">
        <v>686</v>
      </c>
      <c r="E523" s="71">
        <v>44.65</v>
      </c>
      <c r="F523" s="72" t="s">
        <v>360</v>
      </c>
      <c r="G523" s="72">
        <v>519</v>
      </c>
      <c r="H523" s="72" t="s">
        <v>169</v>
      </c>
    </row>
    <row r="524" spans="1:8">
      <c r="A524" s="68">
        <v>41069</v>
      </c>
      <c r="B524" s="69" t="s">
        <v>292</v>
      </c>
      <c r="C524" s="68">
        <v>41069</v>
      </c>
      <c r="D524" s="70" t="s">
        <v>530</v>
      </c>
      <c r="E524" s="71">
        <v>17.989999999999998</v>
      </c>
      <c r="F524" s="72" t="s">
        <v>366</v>
      </c>
      <c r="G524" s="72" t="s">
        <v>387</v>
      </c>
      <c r="H524" s="72" t="s">
        <v>387</v>
      </c>
    </row>
    <row r="525" spans="1:8">
      <c r="A525" s="68">
        <v>41073</v>
      </c>
      <c r="B525" s="69" t="s">
        <v>736</v>
      </c>
      <c r="C525" s="68">
        <v>41009</v>
      </c>
      <c r="D525" s="70" t="s">
        <v>737</v>
      </c>
      <c r="E525" s="71">
        <v>1000.4</v>
      </c>
      <c r="F525" s="72" t="s">
        <v>360</v>
      </c>
      <c r="G525" s="72">
        <v>275</v>
      </c>
      <c r="H525" s="72" t="s">
        <v>163</v>
      </c>
    </row>
    <row r="526" spans="1:8">
      <c r="A526" s="68">
        <v>41073</v>
      </c>
      <c r="B526" s="69" t="s">
        <v>738</v>
      </c>
      <c r="C526" s="68">
        <v>41024</v>
      </c>
      <c r="D526" s="70" t="s">
        <v>739</v>
      </c>
      <c r="E526" s="71">
        <v>975</v>
      </c>
      <c r="F526" s="72" t="s">
        <v>360</v>
      </c>
      <c r="G526" s="72">
        <v>482</v>
      </c>
      <c r="H526" s="72" t="s">
        <v>389</v>
      </c>
    </row>
    <row r="527" spans="1:8">
      <c r="A527" s="68">
        <v>41073</v>
      </c>
      <c r="B527" s="69" t="s">
        <v>740</v>
      </c>
      <c r="C527" s="68">
        <v>41026</v>
      </c>
      <c r="D527" s="70" t="s">
        <v>741</v>
      </c>
      <c r="E527" s="71">
        <v>2310</v>
      </c>
      <c r="F527" s="72" t="s">
        <v>360</v>
      </c>
      <c r="G527" s="72">
        <v>425</v>
      </c>
      <c r="H527" s="72" t="s">
        <v>389</v>
      </c>
    </row>
    <row r="528" spans="1:8">
      <c r="A528" s="68">
        <v>41073</v>
      </c>
      <c r="B528" s="69" t="s">
        <v>742</v>
      </c>
      <c r="C528" s="68">
        <v>41045</v>
      </c>
      <c r="D528" s="70" t="s">
        <v>911</v>
      </c>
      <c r="E528" s="71">
        <v>7350</v>
      </c>
      <c r="F528" s="72" t="s">
        <v>360</v>
      </c>
      <c r="G528" s="72">
        <v>483</v>
      </c>
      <c r="H528" s="72" t="s">
        <v>389</v>
      </c>
    </row>
    <row r="529" spans="1:10">
      <c r="A529" s="68">
        <v>41073</v>
      </c>
      <c r="B529" s="69" t="s">
        <v>743</v>
      </c>
      <c r="C529" s="68">
        <v>41027</v>
      </c>
      <c r="D529" s="70" t="s">
        <v>744</v>
      </c>
      <c r="E529" s="71">
        <v>600</v>
      </c>
      <c r="F529" s="72" t="s">
        <v>360</v>
      </c>
      <c r="G529" s="72">
        <v>436</v>
      </c>
      <c r="H529" s="72" t="s">
        <v>389</v>
      </c>
    </row>
    <row r="530" spans="1:10">
      <c r="A530" s="68">
        <v>41073</v>
      </c>
      <c r="B530" s="69" t="s">
        <v>503</v>
      </c>
      <c r="C530" s="68">
        <v>41031</v>
      </c>
      <c r="D530" s="70" t="s">
        <v>504</v>
      </c>
      <c r="E530" s="71">
        <v>16120</v>
      </c>
      <c r="F530" s="72" t="s">
        <v>360</v>
      </c>
      <c r="G530" s="72">
        <v>484</v>
      </c>
      <c r="H530" s="72" t="s">
        <v>164</v>
      </c>
    </row>
    <row r="531" spans="1:10">
      <c r="A531" s="68">
        <v>41073</v>
      </c>
      <c r="B531" s="69" t="s">
        <v>651</v>
      </c>
      <c r="C531" s="68">
        <v>41031</v>
      </c>
      <c r="D531" s="70" t="s">
        <v>505</v>
      </c>
      <c r="E531" s="71">
        <v>3660</v>
      </c>
      <c r="F531" s="72" t="s">
        <v>360</v>
      </c>
      <c r="G531" s="72">
        <v>454</v>
      </c>
      <c r="H531" s="72" t="s">
        <v>164</v>
      </c>
    </row>
    <row r="532" spans="1:10">
      <c r="A532" s="68">
        <v>41073</v>
      </c>
      <c r="B532" s="69" t="s">
        <v>825</v>
      </c>
      <c r="C532" s="68">
        <v>41045</v>
      </c>
      <c r="D532" s="70" t="s">
        <v>506</v>
      </c>
      <c r="E532" s="71">
        <v>10239.219999999999</v>
      </c>
      <c r="F532" s="72" t="s">
        <v>360</v>
      </c>
      <c r="G532" s="72">
        <v>486</v>
      </c>
      <c r="H532" s="72" t="s">
        <v>390</v>
      </c>
    </row>
    <row r="533" spans="1:10">
      <c r="A533" s="68">
        <v>41073</v>
      </c>
      <c r="B533" s="69"/>
      <c r="C533" s="68">
        <v>41051</v>
      </c>
      <c r="D533" s="70" t="s">
        <v>507</v>
      </c>
      <c r="E533" s="71">
        <v>5000</v>
      </c>
      <c r="F533" s="72" t="s">
        <v>360</v>
      </c>
      <c r="G533" s="72">
        <v>504</v>
      </c>
      <c r="H533" s="72" t="s">
        <v>168</v>
      </c>
    </row>
    <row r="534" spans="1:10">
      <c r="A534" s="68">
        <v>41073</v>
      </c>
      <c r="B534" s="69" t="s">
        <v>1057</v>
      </c>
      <c r="C534" s="68">
        <v>41037</v>
      </c>
      <c r="D534" s="70" t="s">
        <v>508</v>
      </c>
      <c r="E534" s="71">
        <v>1020</v>
      </c>
      <c r="F534" s="72" t="s">
        <v>360</v>
      </c>
      <c r="G534" s="72">
        <v>438</v>
      </c>
      <c r="H534" s="72" t="s">
        <v>390</v>
      </c>
    </row>
    <row r="535" spans="1:10">
      <c r="A535" s="68">
        <v>41073</v>
      </c>
      <c r="B535" s="69" t="s">
        <v>509</v>
      </c>
      <c r="C535" s="68">
        <v>41015</v>
      </c>
      <c r="D535" s="70" t="s">
        <v>641</v>
      </c>
      <c r="E535" s="71">
        <v>8380</v>
      </c>
      <c r="F535" s="72" t="s">
        <v>360</v>
      </c>
      <c r="G535" s="72">
        <v>428</v>
      </c>
      <c r="H535" s="72" t="s">
        <v>389</v>
      </c>
    </row>
    <row r="536" spans="1:10">
      <c r="A536" s="38">
        <v>41073</v>
      </c>
      <c r="B536" s="50"/>
      <c r="C536" s="38"/>
      <c r="D536" s="39" t="s">
        <v>664</v>
      </c>
      <c r="E536" s="40">
        <v>3750.56</v>
      </c>
      <c r="F536" s="67"/>
      <c r="G536" s="67"/>
      <c r="H536" s="67"/>
    </row>
    <row r="537" spans="1:10" customFormat="1">
      <c r="A537" s="84">
        <v>41073</v>
      </c>
      <c r="B537" s="85">
        <v>9160880884</v>
      </c>
      <c r="C537" s="86">
        <v>41058</v>
      </c>
      <c r="D537" s="87" t="s">
        <v>664</v>
      </c>
      <c r="E537" s="88">
        <v>155.63999999999999</v>
      </c>
      <c r="F537" s="89" t="s">
        <v>366</v>
      </c>
      <c r="G537" s="89">
        <v>724</v>
      </c>
      <c r="H537" s="90" t="s">
        <v>189</v>
      </c>
      <c r="I537" s="135"/>
      <c r="J537" s="41"/>
    </row>
    <row r="538" spans="1:10" customFormat="1">
      <c r="A538" s="98">
        <v>41073</v>
      </c>
      <c r="B538" s="69">
        <v>9160880884</v>
      </c>
      <c r="C538" s="68">
        <v>41058</v>
      </c>
      <c r="D538" s="70" t="s">
        <v>664</v>
      </c>
      <c r="E538" s="71">
        <v>4.88</v>
      </c>
      <c r="F538" s="72" t="s">
        <v>366</v>
      </c>
      <c r="G538" s="72">
        <v>724</v>
      </c>
      <c r="H538" s="99" t="s">
        <v>206</v>
      </c>
      <c r="I538" s="135"/>
      <c r="J538" s="41"/>
    </row>
    <row r="539" spans="1:10" customFormat="1">
      <c r="A539" s="91">
        <v>41073</v>
      </c>
      <c r="B539" s="92">
        <v>9160880884</v>
      </c>
      <c r="C539" s="93">
        <v>41058</v>
      </c>
      <c r="D539" s="94" t="s">
        <v>664</v>
      </c>
      <c r="E539" s="95">
        <v>2</v>
      </c>
      <c r="F539" s="96" t="s">
        <v>366</v>
      </c>
      <c r="G539" s="96">
        <v>724</v>
      </c>
      <c r="H539" s="97" t="s">
        <v>207</v>
      </c>
      <c r="I539" s="135"/>
      <c r="J539" s="41"/>
    </row>
    <row r="540" spans="1:10" customFormat="1">
      <c r="A540" s="84">
        <v>41073</v>
      </c>
      <c r="B540" s="85">
        <v>9161217781</v>
      </c>
      <c r="C540" s="86">
        <v>41103</v>
      </c>
      <c r="D540" s="87" t="s">
        <v>664</v>
      </c>
      <c r="E540" s="88">
        <v>129.69999999999999</v>
      </c>
      <c r="F540" s="89" t="s">
        <v>366</v>
      </c>
      <c r="G540" s="89">
        <v>725</v>
      </c>
      <c r="H540" s="90" t="s">
        <v>189</v>
      </c>
      <c r="I540" s="135"/>
      <c r="J540" s="41"/>
    </row>
    <row r="541" spans="1:10" customFormat="1">
      <c r="A541" s="98">
        <v>41073</v>
      </c>
      <c r="B541" s="69">
        <v>9161217781</v>
      </c>
      <c r="C541" s="68">
        <v>41103</v>
      </c>
      <c r="D541" s="70" t="s">
        <v>664</v>
      </c>
      <c r="E541" s="71">
        <v>4.88</v>
      </c>
      <c r="F541" s="72" t="s">
        <v>366</v>
      </c>
      <c r="G541" s="72">
        <v>725</v>
      </c>
      <c r="H541" s="99" t="s">
        <v>206</v>
      </c>
      <c r="I541" s="135"/>
      <c r="J541" s="41"/>
    </row>
    <row r="542" spans="1:10" customFormat="1">
      <c r="A542" s="91">
        <v>41073</v>
      </c>
      <c r="B542" s="92">
        <v>9161217781</v>
      </c>
      <c r="C542" s="93">
        <v>41103</v>
      </c>
      <c r="D542" s="94" t="s">
        <v>664</v>
      </c>
      <c r="E542" s="95">
        <v>2</v>
      </c>
      <c r="F542" s="96" t="s">
        <v>366</v>
      </c>
      <c r="G542" s="96">
        <v>725</v>
      </c>
      <c r="H542" s="97" t="s">
        <v>207</v>
      </c>
      <c r="I542" s="135"/>
      <c r="J542" s="41"/>
    </row>
    <row r="543" spans="1:10">
      <c r="A543" s="68">
        <v>41073</v>
      </c>
      <c r="B543" s="69" t="s">
        <v>510</v>
      </c>
      <c r="C543" s="68">
        <v>41026</v>
      </c>
      <c r="D543" s="70" t="s">
        <v>640</v>
      </c>
      <c r="E543" s="71">
        <v>671</v>
      </c>
      <c r="F543" s="72" t="s">
        <v>360</v>
      </c>
      <c r="G543" s="72">
        <v>404</v>
      </c>
      <c r="H543" s="72" t="s">
        <v>232</v>
      </c>
    </row>
    <row r="544" spans="1:10">
      <c r="A544" s="68">
        <v>41073</v>
      </c>
      <c r="B544" s="69" t="s">
        <v>511</v>
      </c>
      <c r="C544" s="68">
        <v>41028</v>
      </c>
      <c r="D544" s="70" t="s">
        <v>512</v>
      </c>
      <c r="E544" s="71">
        <v>12200</v>
      </c>
      <c r="F544" s="72" t="s">
        <v>360</v>
      </c>
      <c r="G544" s="72">
        <v>509</v>
      </c>
      <c r="H544" s="72" t="s">
        <v>174</v>
      </c>
    </row>
    <row r="545" spans="1:8">
      <c r="A545" s="68">
        <v>41073</v>
      </c>
      <c r="B545" s="69" t="s">
        <v>513</v>
      </c>
      <c r="C545" s="68">
        <v>41028</v>
      </c>
      <c r="D545" s="70" t="s">
        <v>514</v>
      </c>
      <c r="E545" s="71">
        <v>1767.78</v>
      </c>
      <c r="F545" s="72" t="s">
        <v>360</v>
      </c>
      <c r="G545" s="72">
        <v>506</v>
      </c>
      <c r="H545" s="72" t="s">
        <v>162</v>
      </c>
    </row>
    <row r="546" spans="1:8">
      <c r="A546" s="68">
        <v>41073</v>
      </c>
      <c r="B546" s="69" t="s">
        <v>515</v>
      </c>
      <c r="C546" s="68">
        <v>41052</v>
      </c>
      <c r="D546" s="70" t="s">
        <v>516</v>
      </c>
      <c r="E546" s="71">
        <v>48190</v>
      </c>
      <c r="F546" s="72" t="s">
        <v>360</v>
      </c>
      <c r="G546" s="72">
        <v>507</v>
      </c>
      <c r="H546" s="72" t="s">
        <v>164</v>
      </c>
    </row>
    <row r="547" spans="1:8">
      <c r="A547" s="68">
        <v>41073</v>
      </c>
      <c r="B547" s="69" t="s">
        <v>517</v>
      </c>
      <c r="C547" s="68">
        <v>41052</v>
      </c>
      <c r="D547" s="70" t="s">
        <v>516</v>
      </c>
      <c r="E547" s="71">
        <v>48190</v>
      </c>
      <c r="F547" s="72" t="s">
        <v>360</v>
      </c>
      <c r="G547" s="72">
        <v>508</v>
      </c>
      <c r="H547" s="72" t="s">
        <v>164</v>
      </c>
    </row>
    <row r="548" spans="1:8">
      <c r="A548" s="68">
        <v>41073</v>
      </c>
      <c r="B548" s="69" t="s">
        <v>518</v>
      </c>
      <c r="C548" s="68">
        <v>41024</v>
      </c>
      <c r="D548" s="70" t="s">
        <v>752</v>
      </c>
      <c r="E548" s="71">
        <v>225</v>
      </c>
      <c r="F548" s="72" t="s">
        <v>360</v>
      </c>
      <c r="G548" s="72">
        <v>292</v>
      </c>
      <c r="H548" s="114"/>
    </row>
    <row r="549" spans="1:8">
      <c r="A549" s="68">
        <v>41073</v>
      </c>
      <c r="B549" s="69" t="s">
        <v>519</v>
      </c>
      <c r="C549" s="68">
        <v>40998</v>
      </c>
      <c r="D549" s="70" t="s">
        <v>981</v>
      </c>
      <c r="E549" s="71">
        <v>558.76</v>
      </c>
      <c r="F549" s="72" t="s">
        <v>360</v>
      </c>
      <c r="G549" s="72">
        <v>488</v>
      </c>
      <c r="H549" s="72" t="s">
        <v>166</v>
      </c>
    </row>
    <row r="550" spans="1:8">
      <c r="A550" s="68">
        <v>41073</v>
      </c>
      <c r="B550" s="69" t="s">
        <v>520</v>
      </c>
      <c r="C550" s="68">
        <v>41028</v>
      </c>
      <c r="D550" s="70" t="s">
        <v>981</v>
      </c>
      <c r="E550" s="71">
        <v>3120.76</v>
      </c>
      <c r="F550" s="72" t="s">
        <v>360</v>
      </c>
      <c r="G550" s="72">
        <v>487</v>
      </c>
      <c r="H550" s="72" t="s">
        <v>166</v>
      </c>
    </row>
    <row r="551" spans="1:8">
      <c r="A551" s="68">
        <v>41073</v>
      </c>
      <c r="B551" s="69" t="s">
        <v>521</v>
      </c>
      <c r="C551" s="68">
        <v>41018</v>
      </c>
      <c r="D551" s="70" t="s">
        <v>784</v>
      </c>
      <c r="E551" s="71">
        <v>5450</v>
      </c>
      <c r="F551" s="72" t="s">
        <v>360</v>
      </c>
      <c r="G551" s="72">
        <v>215</v>
      </c>
      <c r="H551" s="72" t="s">
        <v>164</v>
      </c>
    </row>
    <row r="552" spans="1:8">
      <c r="A552" s="68">
        <v>41073</v>
      </c>
      <c r="B552" s="69" t="s">
        <v>975</v>
      </c>
      <c r="C552" s="68">
        <v>41025</v>
      </c>
      <c r="D552" s="70" t="s">
        <v>522</v>
      </c>
      <c r="E552" s="71">
        <v>1050</v>
      </c>
      <c r="F552" s="72" t="s">
        <v>384</v>
      </c>
      <c r="G552" s="72">
        <v>314</v>
      </c>
      <c r="H552" s="72" t="s">
        <v>389</v>
      </c>
    </row>
    <row r="553" spans="1:8">
      <c r="A553" s="68">
        <v>41073</v>
      </c>
      <c r="B553" s="69" t="s">
        <v>523</v>
      </c>
      <c r="C553" s="68">
        <v>41027</v>
      </c>
      <c r="D553" s="70" t="s">
        <v>524</v>
      </c>
      <c r="E553" s="71">
        <v>976</v>
      </c>
      <c r="F553" s="72" t="s">
        <v>384</v>
      </c>
      <c r="G553" s="72">
        <v>337</v>
      </c>
      <c r="H553" s="72" t="s">
        <v>233</v>
      </c>
    </row>
    <row r="554" spans="1:8">
      <c r="A554" s="68">
        <v>41073</v>
      </c>
      <c r="B554" s="69" t="s">
        <v>525</v>
      </c>
      <c r="C554" s="68">
        <v>41025</v>
      </c>
      <c r="D554" s="70" t="s">
        <v>526</v>
      </c>
      <c r="E554" s="71">
        <v>100</v>
      </c>
      <c r="F554" s="72" t="s">
        <v>384</v>
      </c>
      <c r="G554" s="72">
        <v>301</v>
      </c>
      <c r="H554" s="72" t="s">
        <v>166</v>
      </c>
    </row>
    <row r="555" spans="1:8">
      <c r="A555" s="84">
        <v>41073</v>
      </c>
      <c r="B555" s="85" t="s">
        <v>139</v>
      </c>
      <c r="C555" s="86">
        <v>41075</v>
      </c>
      <c r="D555" s="87" t="s">
        <v>664</v>
      </c>
      <c r="E555" s="88">
        <v>25.94</v>
      </c>
      <c r="F555" s="89" t="s">
        <v>366</v>
      </c>
      <c r="G555" s="89">
        <v>596</v>
      </c>
      <c r="H555" s="90" t="s">
        <v>189</v>
      </c>
    </row>
    <row r="556" spans="1:8">
      <c r="A556" s="91">
        <v>41073</v>
      </c>
      <c r="B556" s="92" t="s">
        <v>139</v>
      </c>
      <c r="C556" s="93">
        <v>41075</v>
      </c>
      <c r="D556" s="94" t="s">
        <v>664</v>
      </c>
      <c r="E556" s="95">
        <v>1.22</v>
      </c>
      <c r="F556" s="96" t="s">
        <v>366</v>
      </c>
      <c r="G556" s="96">
        <v>596</v>
      </c>
      <c r="H556" s="97" t="s">
        <v>206</v>
      </c>
    </row>
    <row r="557" spans="1:8">
      <c r="A557" s="38">
        <v>41073</v>
      </c>
      <c r="B557" s="50"/>
      <c r="C557" s="38"/>
      <c r="D557" s="39" t="s">
        <v>664</v>
      </c>
      <c r="E557" s="40">
        <v>301.10000000000002</v>
      </c>
      <c r="F557" s="67"/>
      <c r="G557" s="67"/>
      <c r="H557" s="67"/>
    </row>
    <row r="558" spans="1:8">
      <c r="A558" s="84">
        <v>41073</v>
      </c>
      <c r="B558" s="85" t="s">
        <v>133</v>
      </c>
      <c r="C558" s="86">
        <v>41075</v>
      </c>
      <c r="D558" s="87" t="s">
        <v>664</v>
      </c>
      <c r="E558" s="88">
        <v>103.76</v>
      </c>
      <c r="F558" s="89" t="s">
        <v>366</v>
      </c>
      <c r="G558" s="89">
        <v>592</v>
      </c>
      <c r="H558" s="90" t="s">
        <v>189</v>
      </c>
    </row>
    <row r="559" spans="1:8">
      <c r="A559" s="98">
        <v>41073</v>
      </c>
      <c r="B559" s="69" t="s">
        <v>133</v>
      </c>
      <c r="C559" s="68">
        <v>41075</v>
      </c>
      <c r="D559" s="70" t="s">
        <v>664</v>
      </c>
      <c r="E559" s="71">
        <v>4.88</v>
      </c>
      <c r="F559" s="72" t="s">
        <v>366</v>
      </c>
      <c r="G559" s="72">
        <v>592</v>
      </c>
      <c r="H559" s="99" t="s">
        <v>206</v>
      </c>
    </row>
    <row r="560" spans="1:8">
      <c r="A560" s="91">
        <v>41073</v>
      </c>
      <c r="B560" s="92" t="s">
        <v>133</v>
      </c>
      <c r="C560" s="93">
        <v>41075</v>
      </c>
      <c r="D560" s="94" t="s">
        <v>664</v>
      </c>
      <c r="E560" s="95">
        <v>2</v>
      </c>
      <c r="F560" s="96" t="s">
        <v>366</v>
      </c>
      <c r="G560" s="96">
        <v>592</v>
      </c>
      <c r="H560" s="97" t="s">
        <v>207</v>
      </c>
    </row>
    <row r="561" spans="1:8">
      <c r="A561" s="84">
        <v>41073</v>
      </c>
      <c r="B561" s="85" t="s">
        <v>527</v>
      </c>
      <c r="C561" s="86">
        <v>41044</v>
      </c>
      <c r="D561" s="87" t="s">
        <v>528</v>
      </c>
      <c r="E561" s="88">
        <v>813.33</v>
      </c>
      <c r="F561" s="89" t="s">
        <v>366</v>
      </c>
      <c r="G561" s="89">
        <v>518</v>
      </c>
      <c r="H561" s="90" t="s">
        <v>188</v>
      </c>
    </row>
    <row r="562" spans="1:8">
      <c r="A562" s="98">
        <v>41073</v>
      </c>
      <c r="B562" s="69" t="s">
        <v>527</v>
      </c>
      <c r="C562" s="68">
        <v>41044</v>
      </c>
      <c r="D562" s="70" t="s">
        <v>528</v>
      </c>
      <c r="E562" s="71">
        <v>813.33</v>
      </c>
      <c r="F562" s="72" t="s">
        <v>383</v>
      </c>
      <c r="G562" s="72">
        <v>518</v>
      </c>
      <c r="H562" s="99" t="s">
        <v>188</v>
      </c>
    </row>
    <row r="563" spans="1:8">
      <c r="A563" s="91">
        <v>41073</v>
      </c>
      <c r="B563" s="92" t="s">
        <v>527</v>
      </c>
      <c r="C563" s="93">
        <v>41044</v>
      </c>
      <c r="D563" s="94" t="s">
        <v>528</v>
      </c>
      <c r="E563" s="95">
        <v>813.34</v>
      </c>
      <c r="F563" s="96" t="s">
        <v>360</v>
      </c>
      <c r="G563" s="96">
        <v>518</v>
      </c>
      <c r="H563" s="97" t="s">
        <v>188</v>
      </c>
    </row>
    <row r="564" spans="1:8">
      <c r="A564" s="68">
        <v>41074</v>
      </c>
      <c r="B564" s="69" t="s">
        <v>289</v>
      </c>
      <c r="C564" s="68">
        <v>41073</v>
      </c>
      <c r="D564" s="70" t="s">
        <v>530</v>
      </c>
      <c r="E564" s="71">
        <v>11.69</v>
      </c>
      <c r="F564" s="72" t="s">
        <v>366</v>
      </c>
      <c r="G564" s="72" t="s">
        <v>387</v>
      </c>
      <c r="H564" s="72" t="s">
        <v>387</v>
      </c>
    </row>
    <row r="565" spans="1:8">
      <c r="A565" s="68">
        <v>41076</v>
      </c>
      <c r="B565" s="69" t="s">
        <v>611</v>
      </c>
      <c r="C565" s="68">
        <v>40988</v>
      </c>
      <c r="D565" s="70" t="s">
        <v>219</v>
      </c>
      <c r="E565" s="71">
        <v>915</v>
      </c>
      <c r="F565" s="72" t="s">
        <v>384</v>
      </c>
      <c r="G565" s="72">
        <v>132</v>
      </c>
      <c r="H565" s="72" t="s">
        <v>166</v>
      </c>
    </row>
    <row r="566" spans="1:8">
      <c r="A566" s="68">
        <v>41076</v>
      </c>
      <c r="B566" s="69" t="s">
        <v>1071</v>
      </c>
      <c r="C566" s="68">
        <v>41010</v>
      </c>
      <c r="D566" s="70" t="s">
        <v>547</v>
      </c>
      <c r="E566" s="71">
        <v>427</v>
      </c>
      <c r="F566" s="72" t="s">
        <v>384</v>
      </c>
      <c r="G566" s="72">
        <v>233</v>
      </c>
      <c r="H566" s="72" t="s">
        <v>189</v>
      </c>
    </row>
    <row r="567" spans="1:8">
      <c r="A567" s="68">
        <v>41076</v>
      </c>
      <c r="B567" s="69" t="s">
        <v>891</v>
      </c>
      <c r="C567" s="68">
        <v>41010</v>
      </c>
      <c r="D567" s="70" t="s">
        <v>547</v>
      </c>
      <c r="E567" s="71">
        <v>244</v>
      </c>
      <c r="F567" s="72" t="s">
        <v>160</v>
      </c>
      <c r="G567" s="72">
        <v>383</v>
      </c>
      <c r="H567" s="72" t="s">
        <v>189</v>
      </c>
    </row>
    <row r="568" spans="1:8">
      <c r="A568" s="68">
        <v>41076</v>
      </c>
      <c r="B568" s="69" t="s">
        <v>234</v>
      </c>
      <c r="C568" s="68">
        <v>40988</v>
      </c>
      <c r="D568" s="70" t="s">
        <v>237</v>
      </c>
      <c r="E568" s="71">
        <v>183</v>
      </c>
      <c r="F568" s="72" t="s">
        <v>384</v>
      </c>
      <c r="G568" s="72">
        <v>254</v>
      </c>
      <c r="H568" s="72" t="s">
        <v>189</v>
      </c>
    </row>
    <row r="569" spans="1:8">
      <c r="A569" s="68">
        <v>41076</v>
      </c>
      <c r="B569" s="69" t="s">
        <v>235</v>
      </c>
      <c r="C569" s="68">
        <v>41026</v>
      </c>
      <c r="D569" s="70" t="s">
        <v>237</v>
      </c>
      <c r="E569" s="71">
        <v>183</v>
      </c>
      <c r="F569" s="72" t="s">
        <v>384</v>
      </c>
      <c r="G569" s="72">
        <v>255</v>
      </c>
      <c r="H569" s="72" t="s">
        <v>189</v>
      </c>
    </row>
    <row r="570" spans="1:8">
      <c r="A570" s="68">
        <v>41076</v>
      </c>
      <c r="B570" s="69" t="s">
        <v>236</v>
      </c>
      <c r="C570" s="68">
        <v>40997</v>
      </c>
      <c r="D570" s="70" t="s">
        <v>237</v>
      </c>
      <c r="E570" s="71">
        <v>244</v>
      </c>
      <c r="F570" s="72" t="s">
        <v>384</v>
      </c>
      <c r="G570" s="72">
        <v>256</v>
      </c>
      <c r="H570" s="72" t="s">
        <v>189</v>
      </c>
    </row>
    <row r="571" spans="1:8">
      <c r="A571" s="68">
        <v>41076</v>
      </c>
      <c r="B571" s="69" t="s">
        <v>888</v>
      </c>
      <c r="C571" s="68">
        <v>41024</v>
      </c>
      <c r="D571" s="70" t="s">
        <v>603</v>
      </c>
      <c r="E571" s="71">
        <v>4686</v>
      </c>
      <c r="F571" s="72" t="s">
        <v>160</v>
      </c>
      <c r="G571" s="72">
        <v>347</v>
      </c>
      <c r="H571" s="72" t="s">
        <v>389</v>
      </c>
    </row>
    <row r="572" spans="1:8">
      <c r="A572" s="148">
        <v>41076</v>
      </c>
      <c r="B572" s="149" t="s">
        <v>604</v>
      </c>
      <c r="C572" s="148">
        <v>41007</v>
      </c>
      <c r="D572" s="150" t="s">
        <v>675</v>
      </c>
      <c r="E572" s="151">
        <v>157.51</v>
      </c>
      <c r="F572" s="152" t="s">
        <v>542</v>
      </c>
      <c r="G572" s="152">
        <v>387</v>
      </c>
      <c r="H572" s="152" t="s">
        <v>389</v>
      </c>
    </row>
    <row r="573" spans="1:8">
      <c r="A573" s="68">
        <v>41076</v>
      </c>
      <c r="B573" s="69" t="s">
        <v>605</v>
      </c>
      <c r="C573" s="68">
        <v>41045</v>
      </c>
      <c r="D573" s="70" t="s">
        <v>675</v>
      </c>
      <c r="E573" s="71">
        <v>100</v>
      </c>
      <c r="F573" s="72" t="s">
        <v>366</v>
      </c>
      <c r="G573" s="72">
        <v>490</v>
      </c>
      <c r="H573" s="72" t="s">
        <v>389</v>
      </c>
    </row>
    <row r="574" spans="1:8">
      <c r="A574" s="68">
        <v>41076</v>
      </c>
      <c r="B574" s="69" t="s">
        <v>606</v>
      </c>
      <c r="C574" s="68">
        <v>41053</v>
      </c>
      <c r="D574" s="70" t="s">
        <v>662</v>
      </c>
      <c r="E574" s="71">
        <v>150</v>
      </c>
      <c r="F574" s="72" t="s">
        <v>366</v>
      </c>
      <c r="G574" s="72">
        <v>510</v>
      </c>
      <c r="H574" s="72" t="s">
        <v>389</v>
      </c>
    </row>
    <row r="575" spans="1:8">
      <c r="A575" s="68">
        <v>41076</v>
      </c>
      <c r="B575" s="69" t="s">
        <v>607</v>
      </c>
      <c r="C575" s="68">
        <v>41045</v>
      </c>
      <c r="D575" s="70" t="s">
        <v>662</v>
      </c>
      <c r="E575" s="71">
        <v>150</v>
      </c>
      <c r="F575" s="72" t="s">
        <v>366</v>
      </c>
      <c r="G575" s="72">
        <v>478</v>
      </c>
      <c r="H575" s="72" t="s">
        <v>389</v>
      </c>
    </row>
    <row r="576" spans="1:8">
      <c r="A576" s="68">
        <v>41076</v>
      </c>
      <c r="B576" s="69" t="s">
        <v>608</v>
      </c>
      <c r="C576" s="68">
        <v>41002</v>
      </c>
      <c r="D576" s="70" t="s">
        <v>662</v>
      </c>
      <c r="E576" s="71">
        <v>256</v>
      </c>
      <c r="F576" s="72" t="s">
        <v>379</v>
      </c>
      <c r="G576" s="72">
        <v>401</v>
      </c>
      <c r="H576" s="72" t="s">
        <v>389</v>
      </c>
    </row>
    <row r="577" spans="1:8">
      <c r="A577" s="68">
        <v>41076</v>
      </c>
      <c r="B577" s="69" t="s">
        <v>609</v>
      </c>
      <c r="C577" s="68">
        <v>41033</v>
      </c>
      <c r="D577" s="70" t="s">
        <v>610</v>
      </c>
      <c r="E577" s="71">
        <v>183</v>
      </c>
      <c r="F577" s="72" t="s">
        <v>366</v>
      </c>
      <c r="G577" s="72">
        <v>442</v>
      </c>
      <c r="H577" s="72" t="s">
        <v>173</v>
      </c>
    </row>
    <row r="578" spans="1:8">
      <c r="A578" s="68">
        <v>41076</v>
      </c>
      <c r="B578" s="69" t="s">
        <v>611</v>
      </c>
      <c r="C578" s="68">
        <v>40988</v>
      </c>
      <c r="D578" s="70" t="s">
        <v>977</v>
      </c>
      <c r="E578" s="71">
        <v>122</v>
      </c>
      <c r="F578" s="72" t="s">
        <v>160</v>
      </c>
      <c r="G578" s="72">
        <v>338</v>
      </c>
      <c r="H578" s="72" t="s">
        <v>189</v>
      </c>
    </row>
    <row r="579" spans="1:8">
      <c r="A579" s="68">
        <v>41076</v>
      </c>
      <c r="B579" s="69" t="s">
        <v>555</v>
      </c>
      <c r="C579" s="68">
        <v>40988</v>
      </c>
      <c r="D579" s="70" t="s">
        <v>977</v>
      </c>
      <c r="E579" s="71">
        <v>244</v>
      </c>
      <c r="F579" s="72" t="s">
        <v>160</v>
      </c>
      <c r="G579" s="72">
        <v>339</v>
      </c>
      <c r="H579" s="72" t="s">
        <v>189</v>
      </c>
    </row>
    <row r="580" spans="1:8">
      <c r="A580" s="68">
        <v>41076</v>
      </c>
      <c r="B580" s="69" t="s">
        <v>786</v>
      </c>
      <c r="C580" s="68">
        <v>41010</v>
      </c>
      <c r="D580" s="70" t="s">
        <v>612</v>
      </c>
      <c r="E580" s="71">
        <v>17690</v>
      </c>
      <c r="F580" s="72" t="s">
        <v>360</v>
      </c>
      <c r="G580" s="72">
        <v>283</v>
      </c>
      <c r="H580" s="72" t="s">
        <v>188</v>
      </c>
    </row>
    <row r="581" spans="1:8">
      <c r="A581" s="68">
        <v>41076</v>
      </c>
      <c r="B581" s="69" t="s">
        <v>613</v>
      </c>
      <c r="C581" s="68">
        <v>41048</v>
      </c>
      <c r="D581" s="70" t="s">
        <v>615</v>
      </c>
      <c r="E581" s="71">
        <v>248.88</v>
      </c>
      <c r="F581" s="72" t="s">
        <v>366</v>
      </c>
      <c r="G581" s="72">
        <v>517</v>
      </c>
      <c r="H581" s="72" t="s">
        <v>173</v>
      </c>
    </row>
    <row r="582" spans="1:8">
      <c r="A582" s="68">
        <v>41076</v>
      </c>
      <c r="B582" s="69" t="s">
        <v>614</v>
      </c>
      <c r="C582" s="68">
        <v>41053</v>
      </c>
      <c r="D582" s="70" t="s">
        <v>615</v>
      </c>
      <c r="E582" s="71">
        <v>395.28</v>
      </c>
      <c r="F582" s="72" t="s">
        <v>366</v>
      </c>
      <c r="G582" s="72">
        <v>516</v>
      </c>
      <c r="H582" s="72" t="s">
        <v>173</v>
      </c>
    </row>
    <row r="583" spans="1:8">
      <c r="A583" s="68">
        <v>41076</v>
      </c>
      <c r="B583" s="69" t="s">
        <v>616</v>
      </c>
      <c r="C583" s="68">
        <v>41053</v>
      </c>
      <c r="D583" s="70" t="s">
        <v>617</v>
      </c>
      <c r="E583" s="71">
        <v>13994.49</v>
      </c>
      <c r="F583" s="72" t="s">
        <v>379</v>
      </c>
      <c r="G583" s="72">
        <v>524</v>
      </c>
      <c r="H583" s="72" t="s">
        <v>192</v>
      </c>
    </row>
    <row r="584" spans="1:8">
      <c r="A584" s="68">
        <v>41076</v>
      </c>
      <c r="B584" s="69" t="s">
        <v>618</v>
      </c>
      <c r="C584" s="68">
        <v>41015</v>
      </c>
      <c r="D584" s="70" t="s">
        <v>641</v>
      </c>
      <c r="E584" s="71">
        <v>510</v>
      </c>
      <c r="F584" s="72" t="s">
        <v>360</v>
      </c>
      <c r="G584" s="72">
        <v>459</v>
      </c>
      <c r="H584" s="72" t="s">
        <v>389</v>
      </c>
    </row>
    <row r="585" spans="1:8">
      <c r="A585" s="68">
        <v>41076</v>
      </c>
      <c r="B585" s="69" t="s">
        <v>780</v>
      </c>
      <c r="C585" s="68">
        <v>41065</v>
      </c>
      <c r="D585" s="70" t="s">
        <v>619</v>
      </c>
      <c r="E585" s="71">
        <v>8540</v>
      </c>
      <c r="F585" s="72" t="s">
        <v>360</v>
      </c>
      <c r="G585" s="72">
        <v>546</v>
      </c>
      <c r="H585" s="72" t="s">
        <v>164</v>
      </c>
    </row>
    <row r="586" spans="1:8">
      <c r="A586" s="68">
        <v>41076</v>
      </c>
      <c r="B586" s="69" t="s">
        <v>620</v>
      </c>
      <c r="C586" s="68">
        <v>40999</v>
      </c>
      <c r="D586" s="70" t="s">
        <v>793</v>
      </c>
      <c r="E586" s="71">
        <v>11.88</v>
      </c>
      <c r="F586" s="72" t="s">
        <v>379</v>
      </c>
      <c r="G586" s="72">
        <v>181</v>
      </c>
      <c r="H586" s="72" t="s">
        <v>171</v>
      </c>
    </row>
    <row r="587" spans="1:8">
      <c r="A587" s="84">
        <v>41076</v>
      </c>
      <c r="B587" s="85" t="s">
        <v>621</v>
      </c>
      <c r="C587" s="86">
        <v>40999</v>
      </c>
      <c r="D587" s="87" t="s">
        <v>793</v>
      </c>
      <c r="E587" s="88">
        <v>486.91</v>
      </c>
      <c r="F587" s="89" t="s">
        <v>379</v>
      </c>
      <c r="G587" s="89" t="s">
        <v>167</v>
      </c>
      <c r="H587" s="90" t="s">
        <v>167</v>
      </c>
    </row>
    <row r="588" spans="1:8">
      <c r="A588" s="91">
        <v>41076</v>
      </c>
      <c r="B588" s="92" t="s">
        <v>621</v>
      </c>
      <c r="C588" s="93">
        <v>40999</v>
      </c>
      <c r="D588" s="94" t="s">
        <v>793</v>
      </c>
      <c r="E588" s="95">
        <v>2</v>
      </c>
      <c r="F588" s="96" t="s">
        <v>379</v>
      </c>
      <c r="G588" s="96" t="s">
        <v>207</v>
      </c>
      <c r="H588" s="97" t="s">
        <v>207</v>
      </c>
    </row>
    <row r="589" spans="1:8">
      <c r="A589" s="68">
        <v>41076</v>
      </c>
      <c r="B589" s="69" t="s">
        <v>622</v>
      </c>
      <c r="C589" s="68">
        <v>41044</v>
      </c>
      <c r="D589" s="70" t="s">
        <v>793</v>
      </c>
      <c r="E589" s="71">
        <v>-1.78</v>
      </c>
      <c r="F589" s="72" t="s">
        <v>160</v>
      </c>
      <c r="G589" s="72">
        <v>465</v>
      </c>
      <c r="H589" s="72" t="s">
        <v>171</v>
      </c>
    </row>
    <row r="590" spans="1:8">
      <c r="A590" s="84">
        <v>41076</v>
      </c>
      <c r="B590" s="85" t="s">
        <v>623</v>
      </c>
      <c r="C590" s="86">
        <v>41044</v>
      </c>
      <c r="D590" s="87" t="s">
        <v>793</v>
      </c>
      <c r="E590" s="88">
        <v>-88.99</v>
      </c>
      <c r="F590" s="89" t="s">
        <v>160</v>
      </c>
      <c r="G590" s="89" t="s">
        <v>167</v>
      </c>
      <c r="H590" s="90" t="s">
        <v>167</v>
      </c>
    </row>
    <row r="591" spans="1:8">
      <c r="A591" s="91">
        <v>41076</v>
      </c>
      <c r="B591" s="92" t="s">
        <v>623</v>
      </c>
      <c r="C591" s="93">
        <v>41044</v>
      </c>
      <c r="D591" s="94" t="s">
        <v>793</v>
      </c>
      <c r="E591" s="95">
        <v>2</v>
      </c>
      <c r="F591" s="96" t="s">
        <v>160</v>
      </c>
      <c r="G591" s="96" t="s">
        <v>207</v>
      </c>
      <c r="H591" s="97" t="s">
        <v>207</v>
      </c>
    </row>
    <row r="592" spans="1:8">
      <c r="A592" s="84">
        <v>41076</v>
      </c>
      <c r="B592" s="85" t="s">
        <v>819</v>
      </c>
      <c r="C592" s="86">
        <v>40991</v>
      </c>
      <c r="D592" s="87" t="s">
        <v>793</v>
      </c>
      <c r="E592" s="88">
        <v>4769.12</v>
      </c>
      <c r="F592" s="89" t="s">
        <v>160</v>
      </c>
      <c r="G592" s="89" t="s">
        <v>167</v>
      </c>
      <c r="H592" s="90" t="s">
        <v>167</v>
      </c>
    </row>
    <row r="593" spans="1:8">
      <c r="A593" s="91">
        <v>41076</v>
      </c>
      <c r="B593" s="92" t="s">
        <v>819</v>
      </c>
      <c r="C593" s="93">
        <v>40991</v>
      </c>
      <c r="D593" s="94" t="s">
        <v>793</v>
      </c>
      <c r="E593" s="95">
        <v>2</v>
      </c>
      <c r="F593" s="96" t="s">
        <v>160</v>
      </c>
      <c r="G593" s="96" t="s">
        <v>207</v>
      </c>
      <c r="H593" s="97" t="s">
        <v>207</v>
      </c>
    </row>
    <row r="594" spans="1:8">
      <c r="A594" s="84">
        <v>41076</v>
      </c>
      <c r="B594" s="85" t="s">
        <v>624</v>
      </c>
      <c r="C594" s="86">
        <v>40999</v>
      </c>
      <c r="D594" s="87" t="s">
        <v>793</v>
      </c>
      <c r="E594" s="88">
        <v>2028.02</v>
      </c>
      <c r="F594" s="89" t="s">
        <v>160</v>
      </c>
      <c r="G594" s="89" t="s">
        <v>167</v>
      </c>
      <c r="H594" s="90" t="s">
        <v>167</v>
      </c>
    </row>
    <row r="595" spans="1:8">
      <c r="A595" s="91">
        <v>41076</v>
      </c>
      <c r="B595" s="92" t="s">
        <v>624</v>
      </c>
      <c r="C595" s="93">
        <v>40999</v>
      </c>
      <c r="D595" s="94" t="s">
        <v>793</v>
      </c>
      <c r="E595" s="123"/>
      <c r="F595" s="96" t="s">
        <v>160</v>
      </c>
      <c r="G595" s="96" t="s">
        <v>207</v>
      </c>
      <c r="H595" s="97" t="s">
        <v>207</v>
      </c>
    </row>
    <row r="596" spans="1:8">
      <c r="A596" s="84">
        <v>41076</v>
      </c>
      <c r="B596" s="85" t="s">
        <v>625</v>
      </c>
      <c r="C596" s="86">
        <v>41013</v>
      </c>
      <c r="D596" s="87" t="s">
        <v>793</v>
      </c>
      <c r="E596" s="88">
        <v>10240.14</v>
      </c>
      <c r="F596" s="89" t="s">
        <v>160</v>
      </c>
      <c r="G596" s="89" t="s">
        <v>167</v>
      </c>
      <c r="H596" s="90" t="s">
        <v>167</v>
      </c>
    </row>
    <row r="597" spans="1:8">
      <c r="A597" s="91">
        <v>41076</v>
      </c>
      <c r="B597" s="92" t="s">
        <v>625</v>
      </c>
      <c r="C597" s="93">
        <v>41013</v>
      </c>
      <c r="D597" s="94" t="s">
        <v>793</v>
      </c>
      <c r="E597" s="95">
        <v>2</v>
      </c>
      <c r="F597" s="96" t="s">
        <v>160</v>
      </c>
      <c r="G597" s="96" t="s">
        <v>207</v>
      </c>
      <c r="H597" s="97" t="s">
        <v>207</v>
      </c>
    </row>
    <row r="598" spans="1:8">
      <c r="A598" s="84">
        <v>41076</v>
      </c>
      <c r="B598" s="85" t="s">
        <v>812</v>
      </c>
      <c r="C598" s="86">
        <v>41020</v>
      </c>
      <c r="D598" s="87" t="s">
        <v>793</v>
      </c>
      <c r="E598" s="88">
        <v>473.62</v>
      </c>
      <c r="F598" s="89" t="s">
        <v>160</v>
      </c>
      <c r="G598" s="89" t="s">
        <v>167</v>
      </c>
      <c r="H598" s="90" t="s">
        <v>167</v>
      </c>
    </row>
    <row r="599" spans="1:8">
      <c r="A599" s="91">
        <v>41076</v>
      </c>
      <c r="B599" s="92" t="s">
        <v>812</v>
      </c>
      <c r="C599" s="93">
        <v>41020</v>
      </c>
      <c r="D599" s="94" t="s">
        <v>793</v>
      </c>
      <c r="E599" s="124"/>
      <c r="F599" s="96" t="s">
        <v>160</v>
      </c>
      <c r="G599" s="96" t="s">
        <v>207</v>
      </c>
      <c r="H599" s="97" t="s">
        <v>207</v>
      </c>
    </row>
    <row r="600" spans="1:8">
      <c r="A600" s="84">
        <v>41076</v>
      </c>
      <c r="B600" s="85" t="s">
        <v>626</v>
      </c>
      <c r="C600" s="86">
        <v>41025</v>
      </c>
      <c r="D600" s="87" t="s">
        <v>793</v>
      </c>
      <c r="E600" s="88">
        <v>284.5</v>
      </c>
      <c r="F600" s="89" t="s">
        <v>160</v>
      </c>
      <c r="G600" s="89" t="s">
        <v>167</v>
      </c>
      <c r="H600" s="90" t="s">
        <v>167</v>
      </c>
    </row>
    <row r="601" spans="1:8">
      <c r="A601" s="91">
        <v>41076</v>
      </c>
      <c r="B601" s="92" t="s">
        <v>626</v>
      </c>
      <c r="C601" s="93">
        <v>41025</v>
      </c>
      <c r="D601" s="94" t="s">
        <v>793</v>
      </c>
      <c r="E601" s="95">
        <v>2</v>
      </c>
      <c r="F601" s="96" t="s">
        <v>160</v>
      </c>
      <c r="G601" s="96" t="s">
        <v>207</v>
      </c>
      <c r="H601" s="97" t="s">
        <v>207</v>
      </c>
    </row>
    <row r="602" spans="1:8">
      <c r="A602" s="68">
        <v>41076</v>
      </c>
      <c r="B602" s="69" t="s">
        <v>627</v>
      </c>
      <c r="C602" s="68">
        <v>40991</v>
      </c>
      <c r="D602" s="70" t="s">
        <v>793</v>
      </c>
      <c r="E602" s="71">
        <v>105.3</v>
      </c>
      <c r="F602" s="72" t="s">
        <v>160</v>
      </c>
      <c r="G602" s="72">
        <v>173</v>
      </c>
      <c r="H602" s="72" t="s">
        <v>225</v>
      </c>
    </row>
    <row r="603" spans="1:8">
      <c r="A603" s="68">
        <v>41076</v>
      </c>
      <c r="B603" s="69" t="s">
        <v>628</v>
      </c>
      <c r="C603" s="68">
        <v>40999</v>
      </c>
      <c r="D603" s="70" t="s">
        <v>793</v>
      </c>
      <c r="E603" s="71">
        <v>35.96</v>
      </c>
      <c r="F603" s="72" t="s">
        <v>160</v>
      </c>
      <c r="G603" s="72">
        <v>179</v>
      </c>
      <c r="H603" s="72" t="s">
        <v>171</v>
      </c>
    </row>
    <row r="604" spans="1:8">
      <c r="A604" s="68">
        <v>41076</v>
      </c>
      <c r="B604" s="69" t="s">
        <v>629</v>
      </c>
      <c r="C604" s="68">
        <v>41013</v>
      </c>
      <c r="D604" s="70" t="s">
        <v>793</v>
      </c>
      <c r="E604" s="71">
        <v>244.36</v>
      </c>
      <c r="F604" s="72" t="s">
        <v>160</v>
      </c>
      <c r="G604" s="72">
        <v>375</v>
      </c>
      <c r="H604" s="72" t="s">
        <v>171</v>
      </c>
    </row>
    <row r="605" spans="1:8">
      <c r="A605" s="68">
        <v>41076</v>
      </c>
      <c r="B605" s="69" t="s">
        <v>630</v>
      </c>
      <c r="C605" s="68">
        <v>41020</v>
      </c>
      <c r="D605" s="70" t="s">
        <v>793</v>
      </c>
      <c r="E605" s="71">
        <v>12.93</v>
      </c>
      <c r="F605" s="72" t="s">
        <v>160</v>
      </c>
      <c r="G605" s="72">
        <v>376</v>
      </c>
      <c r="H605" s="72" t="s">
        <v>171</v>
      </c>
    </row>
    <row r="606" spans="1:8">
      <c r="A606" s="68">
        <v>41076</v>
      </c>
      <c r="B606" s="69" t="s">
        <v>393</v>
      </c>
      <c r="C606" s="68">
        <v>41025</v>
      </c>
      <c r="D606" s="70" t="s">
        <v>793</v>
      </c>
      <c r="E606" s="71">
        <v>6.94</v>
      </c>
      <c r="F606" s="72" t="s">
        <v>160</v>
      </c>
      <c r="G606" s="72">
        <v>377</v>
      </c>
      <c r="H606" s="72" t="s">
        <v>171</v>
      </c>
    </row>
    <row r="607" spans="1:8">
      <c r="A607" s="38">
        <v>41076</v>
      </c>
      <c r="B607" s="50" t="s">
        <v>394</v>
      </c>
      <c r="C607" s="38">
        <v>41044</v>
      </c>
      <c r="D607" s="39" t="s">
        <v>793</v>
      </c>
      <c r="E607" s="40">
        <v>200</v>
      </c>
      <c r="F607" s="67" t="s">
        <v>366</v>
      </c>
      <c r="G607" s="67">
        <v>499</v>
      </c>
      <c r="H607" s="67" t="s">
        <v>167</v>
      </c>
    </row>
    <row r="608" spans="1:8">
      <c r="A608" s="38">
        <v>41076</v>
      </c>
      <c r="B608" s="50" t="s">
        <v>394</v>
      </c>
      <c r="C608" s="38">
        <v>41044</v>
      </c>
      <c r="D608" s="39" t="s">
        <v>793</v>
      </c>
      <c r="E608" s="40">
        <v>4.88</v>
      </c>
      <c r="F608" s="67" t="s">
        <v>366</v>
      </c>
      <c r="G608" s="67">
        <v>499</v>
      </c>
      <c r="H608" s="67" t="s">
        <v>171</v>
      </c>
    </row>
    <row r="609" spans="1:8">
      <c r="A609" s="68">
        <v>41081</v>
      </c>
      <c r="B609" s="69" t="s">
        <v>755</v>
      </c>
      <c r="C609" s="68">
        <v>41033</v>
      </c>
      <c r="D609" s="70" t="s">
        <v>548</v>
      </c>
      <c r="E609" s="71">
        <v>122</v>
      </c>
      <c r="F609" s="72" t="s">
        <v>366</v>
      </c>
      <c r="G609" s="72">
        <v>444</v>
      </c>
      <c r="H609" s="72" t="s">
        <v>189</v>
      </c>
    </row>
    <row r="610" spans="1:8">
      <c r="A610" s="68">
        <v>41081</v>
      </c>
      <c r="B610" s="69" t="s">
        <v>549</v>
      </c>
      <c r="C610" s="68">
        <v>41026</v>
      </c>
      <c r="D610" s="70" t="s">
        <v>550</v>
      </c>
      <c r="E610" s="71">
        <v>4098</v>
      </c>
      <c r="F610" s="72" t="s">
        <v>160</v>
      </c>
      <c r="G610" s="72">
        <v>341</v>
      </c>
      <c r="H610" s="72" t="s">
        <v>389</v>
      </c>
    </row>
    <row r="611" spans="1:8">
      <c r="A611" s="68">
        <v>41081</v>
      </c>
      <c r="B611" s="69" t="s">
        <v>551</v>
      </c>
      <c r="C611" s="68">
        <v>41027</v>
      </c>
      <c r="D611" s="70" t="s">
        <v>550</v>
      </c>
      <c r="E611" s="71">
        <v>-70</v>
      </c>
      <c r="F611" s="72" t="s">
        <v>160</v>
      </c>
      <c r="G611" s="72">
        <v>342</v>
      </c>
      <c r="H611" s="72" t="s">
        <v>389</v>
      </c>
    </row>
    <row r="612" spans="1:8">
      <c r="A612" s="68">
        <v>41081</v>
      </c>
      <c r="B612" s="69" t="s">
        <v>552</v>
      </c>
      <c r="C612" s="68">
        <v>41029</v>
      </c>
      <c r="D612" s="70" t="s">
        <v>643</v>
      </c>
      <c r="E612" s="71">
        <v>154.6</v>
      </c>
      <c r="F612" s="72" t="s">
        <v>366</v>
      </c>
      <c r="G612" s="72">
        <v>435</v>
      </c>
      <c r="H612" s="72" t="s">
        <v>162</v>
      </c>
    </row>
    <row r="613" spans="1:8">
      <c r="A613" s="68">
        <v>41081</v>
      </c>
      <c r="B613" s="69" t="s">
        <v>553</v>
      </c>
      <c r="C613" s="68">
        <v>41032</v>
      </c>
      <c r="D613" s="70" t="s">
        <v>554</v>
      </c>
      <c r="E613" s="71">
        <v>350.79</v>
      </c>
      <c r="F613" s="72" t="s">
        <v>366</v>
      </c>
      <c r="G613" s="72">
        <v>443</v>
      </c>
      <c r="H613" s="72" t="s">
        <v>198</v>
      </c>
    </row>
    <row r="614" spans="1:8">
      <c r="A614" s="68">
        <v>41081</v>
      </c>
      <c r="B614" s="69" t="s">
        <v>555</v>
      </c>
      <c r="C614" s="68">
        <v>41034</v>
      </c>
      <c r="D614" s="70" t="s">
        <v>645</v>
      </c>
      <c r="E614" s="71">
        <v>195.8</v>
      </c>
      <c r="F614" s="72" t="s">
        <v>366</v>
      </c>
      <c r="G614" s="72">
        <v>448</v>
      </c>
      <c r="H614" s="72" t="s">
        <v>167</v>
      </c>
    </row>
    <row r="615" spans="1:8">
      <c r="A615" s="68">
        <v>41081</v>
      </c>
      <c r="B615" s="69" t="s">
        <v>556</v>
      </c>
      <c r="C615" s="68">
        <v>41028</v>
      </c>
      <c r="D615" s="70" t="s">
        <v>557</v>
      </c>
      <c r="E615" s="71">
        <v>6785</v>
      </c>
      <c r="F615" s="72" t="s">
        <v>160</v>
      </c>
      <c r="G615" s="72">
        <v>340</v>
      </c>
      <c r="H615" s="72" t="s">
        <v>389</v>
      </c>
    </row>
    <row r="616" spans="1:8">
      <c r="A616" s="68">
        <v>41081</v>
      </c>
      <c r="B616" s="69" t="s">
        <v>964</v>
      </c>
      <c r="C616" s="68">
        <v>41025</v>
      </c>
      <c r="D616" s="70" t="s">
        <v>710</v>
      </c>
      <c r="E616" s="71">
        <v>48.76</v>
      </c>
      <c r="F616" s="72" t="s">
        <v>383</v>
      </c>
      <c r="G616" s="72">
        <v>382</v>
      </c>
      <c r="H616" s="72" t="s">
        <v>387</v>
      </c>
    </row>
    <row r="617" spans="1:8">
      <c r="A617" s="68">
        <v>41081</v>
      </c>
      <c r="B617" s="69" t="s">
        <v>558</v>
      </c>
      <c r="C617" s="68">
        <v>41025</v>
      </c>
      <c r="D617" s="70" t="s">
        <v>710</v>
      </c>
      <c r="E617" s="71">
        <v>35.6</v>
      </c>
      <c r="F617" s="72" t="s">
        <v>383</v>
      </c>
      <c r="G617" s="72">
        <v>389</v>
      </c>
      <c r="H617" s="72" t="s">
        <v>221</v>
      </c>
    </row>
    <row r="618" spans="1:8">
      <c r="A618" s="68">
        <v>41081</v>
      </c>
      <c r="B618" s="69" t="s">
        <v>990</v>
      </c>
      <c r="C618" s="68">
        <v>41059</v>
      </c>
      <c r="D618" s="70" t="s">
        <v>987</v>
      </c>
      <c r="E618" s="71">
        <v>600</v>
      </c>
      <c r="F618" s="72" t="s">
        <v>366</v>
      </c>
      <c r="G618" s="72">
        <v>538</v>
      </c>
      <c r="H618" s="114"/>
    </row>
    <row r="619" spans="1:8">
      <c r="A619" s="68">
        <v>41081</v>
      </c>
      <c r="B619" s="69" t="s">
        <v>559</v>
      </c>
      <c r="C619" s="68">
        <v>41003</v>
      </c>
      <c r="D619" s="70" t="s">
        <v>560</v>
      </c>
      <c r="E619" s="71">
        <v>244</v>
      </c>
      <c r="F619" s="72" t="s">
        <v>160</v>
      </c>
      <c r="G619" s="72">
        <v>381</v>
      </c>
      <c r="H619" s="72" t="s">
        <v>189</v>
      </c>
    </row>
    <row r="620" spans="1:8">
      <c r="A620" s="68">
        <v>41081</v>
      </c>
      <c r="B620" s="69" t="s">
        <v>561</v>
      </c>
      <c r="C620" s="68">
        <v>41038</v>
      </c>
      <c r="D620" s="70" t="s">
        <v>784</v>
      </c>
      <c r="E620" s="71">
        <v>6000</v>
      </c>
      <c r="F620" s="72" t="s">
        <v>160</v>
      </c>
      <c r="G620" s="72">
        <v>458</v>
      </c>
      <c r="H620" s="72" t="s">
        <v>164</v>
      </c>
    </row>
    <row r="621" spans="1:8">
      <c r="A621" s="68">
        <v>41081</v>
      </c>
      <c r="B621" s="69" t="s">
        <v>562</v>
      </c>
      <c r="C621" s="68">
        <v>41046</v>
      </c>
      <c r="D621" s="70" t="s">
        <v>563</v>
      </c>
      <c r="E621" s="71">
        <v>122</v>
      </c>
      <c r="F621" s="72" t="s">
        <v>366</v>
      </c>
      <c r="G621" s="72">
        <v>489</v>
      </c>
      <c r="H621" s="72" t="s">
        <v>189</v>
      </c>
    </row>
    <row r="622" spans="1:8">
      <c r="A622" s="68">
        <v>41081</v>
      </c>
      <c r="B622" s="69" t="s">
        <v>564</v>
      </c>
      <c r="C622" s="68">
        <v>41016</v>
      </c>
      <c r="D622" s="70" t="s">
        <v>565</v>
      </c>
      <c r="E622" s="71">
        <v>1260</v>
      </c>
      <c r="F622" s="72" t="s">
        <v>160</v>
      </c>
      <c r="G622" s="72">
        <v>385</v>
      </c>
      <c r="H622" s="72" t="s">
        <v>389</v>
      </c>
    </row>
    <row r="623" spans="1:8">
      <c r="A623" s="68">
        <v>41081</v>
      </c>
      <c r="B623" s="69" t="s">
        <v>964</v>
      </c>
      <c r="C623" s="68">
        <v>41039</v>
      </c>
      <c r="D623" s="70" t="s">
        <v>566</v>
      </c>
      <c r="E623" s="71">
        <v>244</v>
      </c>
      <c r="F623" s="72" t="s">
        <v>366</v>
      </c>
      <c r="G623" s="72">
        <v>456</v>
      </c>
      <c r="H623" s="72" t="s">
        <v>189</v>
      </c>
    </row>
    <row r="624" spans="1:8">
      <c r="A624" s="68">
        <v>41081</v>
      </c>
      <c r="B624" s="69" t="s">
        <v>567</v>
      </c>
      <c r="C624" s="68">
        <v>41040</v>
      </c>
      <c r="D624" s="126" t="s">
        <v>826</v>
      </c>
      <c r="E624" s="71">
        <v>12139</v>
      </c>
      <c r="F624" s="72" t="s">
        <v>160</v>
      </c>
      <c r="G624" s="72">
        <v>520</v>
      </c>
      <c r="H624" s="72" t="s">
        <v>164</v>
      </c>
    </row>
    <row r="625" spans="1:8">
      <c r="A625" s="68">
        <v>41081</v>
      </c>
      <c r="B625" s="69" t="s">
        <v>568</v>
      </c>
      <c r="C625" s="68">
        <v>41025</v>
      </c>
      <c r="D625" s="70" t="s">
        <v>569</v>
      </c>
      <c r="E625" s="71">
        <v>2233</v>
      </c>
      <c r="F625" s="72" t="s">
        <v>160</v>
      </c>
      <c r="G625" s="72">
        <v>217</v>
      </c>
      <c r="H625" s="72" t="s">
        <v>389</v>
      </c>
    </row>
    <row r="626" spans="1:8">
      <c r="A626" s="68">
        <v>41081</v>
      </c>
      <c r="B626" s="69" t="s">
        <v>570</v>
      </c>
      <c r="C626" s="68">
        <v>41051</v>
      </c>
      <c r="D626" s="70" t="s">
        <v>912</v>
      </c>
      <c r="E626" s="71">
        <v>244</v>
      </c>
      <c r="F626" s="72" t="s">
        <v>366</v>
      </c>
      <c r="G626" s="72">
        <v>521</v>
      </c>
      <c r="H626" s="72" t="s">
        <v>189</v>
      </c>
    </row>
    <row r="627" spans="1:8">
      <c r="A627" s="68">
        <v>41081</v>
      </c>
      <c r="B627" s="69" t="s">
        <v>571</v>
      </c>
      <c r="C627" s="68">
        <v>41030</v>
      </c>
      <c r="D627" s="70" t="s">
        <v>572</v>
      </c>
      <c r="E627" s="71">
        <v>7076</v>
      </c>
      <c r="F627" s="72" t="s">
        <v>160</v>
      </c>
      <c r="G627" s="72">
        <v>476</v>
      </c>
      <c r="H627" s="72" t="s">
        <v>163</v>
      </c>
    </row>
    <row r="628" spans="1:8">
      <c r="A628" s="68">
        <v>41081</v>
      </c>
      <c r="B628" s="69" t="s">
        <v>573</v>
      </c>
      <c r="C628" s="68">
        <v>41044</v>
      </c>
      <c r="D628" s="70" t="s">
        <v>574</v>
      </c>
      <c r="E628" s="71">
        <v>122</v>
      </c>
      <c r="F628" s="72" t="s">
        <v>160</v>
      </c>
      <c r="G628" s="72">
        <v>461</v>
      </c>
      <c r="H628" s="72" t="s">
        <v>189</v>
      </c>
    </row>
    <row r="629" spans="1:8">
      <c r="A629" s="68">
        <v>41081</v>
      </c>
      <c r="B629" s="69" t="s">
        <v>839</v>
      </c>
      <c r="C629" s="68">
        <v>41002</v>
      </c>
      <c r="D629" s="70" t="s">
        <v>575</v>
      </c>
      <c r="E629" s="71">
        <v>1123.6199999999999</v>
      </c>
      <c r="F629" s="72" t="s">
        <v>160</v>
      </c>
      <c r="G629" s="72">
        <v>416</v>
      </c>
      <c r="H629" s="72" t="s">
        <v>172</v>
      </c>
    </row>
    <row r="630" spans="1:8">
      <c r="A630" s="68">
        <v>41081</v>
      </c>
      <c r="B630" s="69" t="s">
        <v>576</v>
      </c>
      <c r="C630" s="68">
        <v>41041</v>
      </c>
      <c r="D630" s="70" t="s">
        <v>577</v>
      </c>
      <c r="E630" s="71">
        <v>2620</v>
      </c>
      <c r="F630" s="72" t="s">
        <v>160</v>
      </c>
      <c r="G630" s="72">
        <v>503</v>
      </c>
      <c r="H630" s="72" t="s">
        <v>172</v>
      </c>
    </row>
    <row r="631" spans="1:8">
      <c r="A631" s="68">
        <v>41081</v>
      </c>
      <c r="B631" s="69" t="s">
        <v>578</v>
      </c>
      <c r="C631" s="68">
        <v>41009</v>
      </c>
      <c r="D631" s="70" t="s">
        <v>579</v>
      </c>
      <c r="E631" s="71">
        <v>300</v>
      </c>
      <c r="F631" s="72" t="s">
        <v>160</v>
      </c>
      <c r="G631" s="72">
        <v>460</v>
      </c>
      <c r="H631" s="72" t="s">
        <v>189</v>
      </c>
    </row>
    <row r="632" spans="1:8">
      <c r="A632" s="68">
        <v>41081</v>
      </c>
      <c r="B632" s="69" t="s">
        <v>580</v>
      </c>
      <c r="C632" s="68">
        <v>41033</v>
      </c>
      <c r="D632" s="70" t="s">
        <v>640</v>
      </c>
      <c r="E632" s="71">
        <v>89</v>
      </c>
      <c r="F632" s="72" t="s">
        <v>366</v>
      </c>
      <c r="G632" s="72">
        <v>492</v>
      </c>
      <c r="H632" s="72" t="s">
        <v>389</v>
      </c>
    </row>
    <row r="633" spans="1:8">
      <c r="A633" s="68">
        <v>41081</v>
      </c>
      <c r="B633" s="69" t="s">
        <v>581</v>
      </c>
      <c r="C633" s="68">
        <v>41033</v>
      </c>
      <c r="D633" s="70" t="s">
        <v>640</v>
      </c>
      <c r="E633" s="71">
        <v>89</v>
      </c>
      <c r="F633" s="72" t="s">
        <v>366</v>
      </c>
      <c r="G633" s="72">
        <v>493</v>
      </c>
      <c r="H633" s="72" t="s">
        <v>389</v>
      </c>
    </row>
    <row r="634" spans="1:8">
      <c r="A634" s="68">
        <v>41081</v>
      </c>
      <c r="B634" s="69" t="s">
        <v>582</v>
      </c>
      <c r="C634" s="68">
        <v>41059</v>
      </c>
      <c r="D634" s="70" t="s">
        <v>583</v>
      </c>
      <c r="E634" s="71">
        <v>11430</v>
      </c>
      <c r="F634" s="72" t="s">
        <v>160</v>
      </c>
      <c r="G634" s="72">
        <v>534</v>
      </c>
      <c r="H634" s="72" t="s">
        <v>389</v>
      </c>
    </row>
    <row r="635" spans="1:8">
      <c r="A635" s="68">
        <v>41081</v>
      </c>
      <c r="B635" s="69" t="s">
        <v>823</v>
      </c>
      <c r="C635" s="68">
        <v>41025</v>
      </c>
      <c r="D635" s="70" t="s">
        <v>584</v>
      </c>
      <c r="E635" s="71">
        <v>5951</v>
      </c>
      <c r="F635" s="72" t="s">
        <v>160</v>
      </c>
      <c r="G635" s="72">
        <v>220</v>
      </c>
      <c r="H635" s="72" t="s">
        <v>167</v>
      </c>
    </row>
    <row r="636" spans="1:8">
      <c r="A636" s="68">
        <v>41081</v>
      </c>
      <c r="B636" s="69" t="s">
        <v>585</v>
      </c>
      <c r="C636" s="68">
        <v>41037</v>
      </c>
      <c r="D636" s="70" t="s">
        <v>586</v>
      </c>
      <c r="E636" s="71">
        <v>1188</v>
      </c>
      <c r="F636" s="72" t="s">
        <v>366</v>
      </c>
      <c r="G636" s="72">
        <v>445</v>
      </c>
      <c r="H636" s="72" t="s">
        <v>228</v>
      </c>
    </row>
    <row r="637" spans="1:8">
      <c r="A637" s="68">
        <v>41081</v>
      </c>
      <c r="B637" s="69" t="s">
        <v>587</v>
      </c>
      <c r="C637" s="68">
        <v>41027</v>
      </c>
      <c r="D637" s="70" t="s">
        <v>589</v>
      </c>
      <c r="E637" s="71">
        <v>7051.6</v>
      </c>
      <c r="F637" s="72" t="s">
        <v>160</v>
      </c>
      <c r="G637" s="72">
        <v>531</v>
      </c>
      <c r="H637" s="72" t="s">
        <v>173</v>
      </c>
    </row>
    <row r="638" spans="1:8">
      <c r="A638" s="68">
        <v>41081</v>
      </c>
      <c r="B638" s="69" t="s">
        <v>588</v>
      </c>
      <c r="C638" s="68">
        <v>41028</v>
      </c>
      <c r="D638" s="70" t="s">
        <v>589</v>
      </c>
      <c r="E638" s="71">
        <v>2641.6</v>
      </c>
      <c r="F638" s="72" t="s">
        <v>160</v>
      </c>
      <c r="G638" s="72">
        <v>532</v>
      </c>
      <c r="H638" s="72" t="s">
        <v>173</v>
      </c>
    </row>
    <row r="639" spans="1:8">
      <c r="A639" s="68">
        <v>41081</v>
      </c>
      <c r="B639" s="69" t="s">
        <v>590</v>
      </c>
      <c r="C639" s="68">
        <v>41040</v>
      </c>
      <c r="D639" s="70" t="s">
        <v>802</v>
      </c>
      <c r="E639" s="71">
        <v>62.87</v>
      </c>
      <c r="F639" s="72" t="s">
        <v>366</v>
      </c>
      <c r="G639" s="72">
        <v>455</v>
      </c>
      <c r="H639" s="72" t="s">
        <v>387</v>
      </c>
    </row>
    <row r="640" spans="1:8">
      <c r="A640" s="68">
        <v>41081</v>
      </c>
      <c r="B640" s="69" t="s">
        <v>591</v>
      </c>
      <c r="C640" s="68">
        <v>41018</v>
      </c>
      <c r="D640" s="70" t="s">
        <v>592</v>
      </c>
      <c r="E640" s="71">
        <v>2400</v>
      </c>
      <c r="F640" s="72" t="s">
        <v>160</v>
      </c>
      <c r="G640" s="72">
        <v>384</v>
      </c>
      <c r="H640" s="72" t="s">
        <v>389</v>
      </c>
    </row>
    <row r="641" spans="1:8">
      <c r="A641" s="68">
        <v>41081</v>
      </c>
      <c r="B641" s="69" t="s">
        <v>593</v>
      </c>
      <c r="C641" s="68">
        <v>41040</v>
      </c>
      <c r="D641" s="70" t="s">
        <v>594</v>
      </c>
      <c r="E641" s="71">
        <v>5540</v>
      </c>
      <c r="F641" s="72" t="s">
        <v>160</v>
      </c>
      <c r="G641" s="72">
        <v>535</v>
      </c>
      <c r="H641" s="72" t="s">
        <v>389</v>
      </c>
    </row>
    <row r="642" spans="1:8">
      <c r="A642" s="68">
        <v>41081</v>
      </c>
      <c r="B642" s="69" t="s">
        <v>595</v>
      </c>
      <c r="C642" s="68">
        <v>41033</v>
      </c>
      <c r="D642" s="70" t="s">
        <v>773</v>
      </c>
      <c r="E642" s="71">
        <v>441.64</v>
      </c>
      <c r="F642" s="72" t="s">
        <v>366</v>
      </c>
      <c r="G642" s="72">
        <v>447</v>
      </c>
      <c r="H642" s="72" t="s">
        <v>173</v>
      </c>
    </row>
    <row r="643" spans="1:8">
      <c r="A643" s="68">
        <v>41081</v>
      </c>
      <c r="B643" s="69" t="s">
        <v>596</v>
      </c>
      <c r="C643" s="68">
        <v>41025</v>
      </c>
      <c r="D643" s="70" t="s">
        <v>597</v>
      </c>
      <c r="E643" s="71">
        <v>120</v>
      </c>
      <c r="F643" s="72" t="s">
        <v>383</v>
      </c>
      <c r="G643" s="72">
        <v>216</v>
      </c>
      <c r="H643" s="72" t="s">
        <v>389</v>
      </c>
    </row>
    <row r="644" spans="1:8">
      <c r="A644" s="68">
        <v>41081</v>
      </c>
      <c r="B644" s="69" t="s">
        <v>978</v>
      </c>
      <c r="C644" s="68">
        <v>41056</v>
      </c>
      <c r="D644" s="70" t="s">
        <v>598</v>
      </c>
      <c r="E644" s="71">
        <v>209.02</v>
      </c>
      <c r="F644" s="72" t="s">
        <v>366</v>
      </c>
      <c r="G644" s="72">
        <v>525</v>
      </c>
      <c r="H644" s="72" t="s">
        <v>390</v>
      </c>
    </row>
    <row r="645" spans="1:8">
      <c r="A645" s="68">
        <v>41081</v>
      </c>
      <c r="B645" s="69" t="s">
        <v>599</v>
      </c>
      <c r="C645" s="68">
        <v>41026</v>
      </c>
      <c r="D645" s="70" t="s">
        <v>600</v>
      </c>
      <c r="E645" s="71">
        <v>1506.7</v>
      </c>
      <c r="F645" s="72" t="s">
        <v>383</v>
      </c>
      <c r="G645" s="72">
        <v>402</v>
      </c>
      <c r="H645" s="113"/>
    </row>
    <row r="646" spans="1:8">
      <c r="A646" s="68">
        <v>41081</v>
      </c>
      <c r="B646" s="69" t="s">
        <v>599</v>
      </c>
      <c r="C646" s="68">
        <v>41026</v>
      </c>
      <c r="D646" s="70" t="s">
        <v>600</v>
      </c>
      <c r="E646" s="71">
        <v>1506.7</v>
      </c>
      <c r="F646" s="72" t="s">
        <v>366</v>
      </c>
      <c r="G646" s="72">
        <v>402</v>
      </c>
      <c r="H646" s="113"/>
    </row>
    <row r="647" spans="1:8">
      <c r="A647" s="68">
        <v>41081</v>
      </c>
      <c r="B647" s="69" t="s">
        <v>1038</v>
      </c>
      <c r="C647" s="68">
        <v>41068</v>
      </c>
      <c r="D647" s="70" t="s">
        <v>601</v>
      </c>
      <c r="E647" s="71">
        <v>1000</v>
      </c>
      <c r="F647" s="72" t="s">
        <v>366</v>
      </c>
      <c r="G647" s="72">
        <v>557</v>
      </c>
      <c r="H647" s="72" t="s">
        <v>168</v>
      </c>
    </row>
    <row r="648" spans="1:8">
      <c r="A648" s="68">
        <v>41081</v>
      </c>
      <c r="B648" s="69"/>
      <c r="C648" s="68">
        <v>41028</v>
      </c>
      <c r="D648" s="70" t="s">
        <v>602</v>
      </c>
      <c r="E648" s="71">
        <v>360</v>
      </c>
      <c r="F648" s="72" t="s">
        <v>379</v>
      </c>
      <c r="G648" s="72">
        <v>345</v>
      </c>
      <c r="H648" s="72" t="s">
        <v>168</v>
      </c>
    </row>
    <row r="649" spans="1:8">
      <c r="A649" s="68">
        <v>41083</v>
      </c>
      <c r="B649" s="69" t="s">
        <v>291</v>
      </c>
      <c r="C649" s="68">
        <v>41083</v>
      </c>
      <c r="D649" s="70" t="s">
        <v>844</v>
      </c>
      <c r="E649" s="71">
        <v>460.43</v>
      </c>
      <c r="F649" s="72" t="s">
        <v>366</v>
      </c>
      <c r="G649" s="72">
        <v>696</v>
      </c>
      <c r="H649" s="72" t="s">
        <v>166</v>
      </c>
    </row>
    <row r="650" spans="1:8">
      <c r="A650" s="84">
        <v>41090</v>
      </c>
      <c r="B650" s="85" t="s">
        <v>755</v>
      </c>
      <c r="C650" s="86">
        <v>41058</v>
      </c>
      <c r="D650" s="87" t="s">
        <v>726</v>
      </c>
      <c r="E650" s="88">
        <v>132.19999999999999</v>
      </c>
      <c r="F650" s="89" t="s">
        <v>366</v>
      </c>
      <c r="G650" s="89">
        <v>593</v>
      </c>
      <c r="H650" s="90" t="s">
        <v>178</v>
      </c>
    </row>
    <row r="651" spans="1:8">
      <c r="A651" s="98">
        <v>41090</v>
      </c>
      <c r="B651" s="69" t="s">
        <v>755</v>
      </c>
      <c r="C651" s="68">
        <v>41058</v>
      </c>
      <c r="D651" s="70" t="s">
        <v>726</v>
      </c>
      <c r="E651" s="71">
        <v>99.15</v>
      </c>
      <c r="F651" s="72" t="s">
        <v>379</v>
      </c>
      <c r="G651" s="72">
        <v>593</v>
      </c>
      <c r="H651" s="99" t="s">
        <v>178</v>
      </c>
    </row>
    <row r="652" spans="1:8">
      <c r="A652" s="98">
        <v>41090</v>
      </c>
      <c r="B652" s="69" t="s">
        <v>755</v>
      </c>
      <c r="C652" s="68">
        <v>41058</v>
      </c>
      <c r="D652" s="70" t="s">
        <v>726</v>
      </c>
      <c r="E652" s="71">
        <v>132.19999999999999</v>
      </c>
      <c r="F652" s="72" t="s">
        <v>360</v>
      </c>
      <c r="G652" s="72">
        <v>593</v>
      </c>
      <c r="H652" s="99" t="s">
        <v>178</v>
      </c>
    </row>
    <row r="653" spans="1:8">
      <c r="A653" s="91">
        <v>41090</v>
      </c>
      <c r="B653" s="92" t="s">
        <v>755</v>
      </c>
      <c r="C653" s="93">
        <v>41058</v>
      </c>
      <c r="D653" s="94" t="s">
        <v>726</v>
      </c>
      <c r="E653" s="95">
        <v>66.099999999999994</v>
      </c>
      <c r="F653" s="96" t="s">
        <v>160</v>
      </c>
      <c r="G653" s="96">
        <v>593</v>
      </c>
      <c r="H653" s="97" t="s">
        <v>178</v>
      </c>
    </row>
    <row r="654" spans="1:8">
      <c r="A654" s="68">
        <v>41090</v>
      </c>
      <c r="B654" s="69" t="s">
        <v>978</v>
      </c>
      <c r="C654" s="68">
        <v>41070</v>
      </c>
      <c r="D654" s="70" t="s">
        <v>501</v>
      </c>
      <c r="E654" s="71">
        <v>13999.5</v>
      </c>
      <c r="F654" s="72" t="s">
        <v>379</v>
      </c>
      <c r="G654" s="72">
        <v>564</v>
      </c>
      <c r="H654" s="72" t="s">
        <v>192</v>
      </c>
    </row>
    <row r="655" spans="1:8">
      <c r="A655" s="84">
        <v>41090</v>
      </c>
      <c r="B655" s="85" t="s">
        <v>395</v>
      </c>
      <c r="C655" s="86">
        <v>41059</v>
      </c>
      <c r="D655" s="87" t="s">
        <v>396</v>
      </c>
      <c r="E655" s="88">
        <v>332.55</v>
      </c>
      <c r="F655" s="89" t="s">
        <v>366</v>
      </c>
      <c r="G655" s="89">
        <v>585</v>
      </c>
      <c r="H655" s="90" t="s">
        <v>159</v>
      </c>
    </row>
    <row r="656" spans="1:8">
      <c r="A656" s="91">
        <v>41090</v>
      </c>
      <c r="B656" s="92" t="s">
        <v>395</v>
      </c>
      <c r="C656" s="93">
        <v>41059</v>
      </c>
      <c r="D656" s="94" t="s">
        <v>396</v>
      </c>
      <c r="E656" s="95">
        <v>127.9</v>
      </c>
      <c r="F656" s="96" t="s">
        <v>379</v>
      </c>
      <c r="G656" s="96">
        <v>585</v>
      </c>
      <c r="H656" s="97" t="s">
        <v>159</v>
      </c>
    </row>
    <row r="657" spans="1:8">
      <c r="A657" s="68">
        <v>41090</v>
      </c>
      <c r="B657" s="69" t="s">
        <v>616</v>
      </c>
      <c r="C657" s="68">
        <v>41013</v>
      </c>
      <c r="D657" s="70" t="s">
        <v>397</v>
      </c>
      <c r="E657" s="71">
        <v>3660</v>
      </c>
      <c r="F657" s="72" t="s">
        <v>360</v>
      </c>
      <c r="G657" s="72">
        <v>544</v>
      </c>
      <c r="H657" s="72" t="s">
        <v>163</v>
      </c>
    </row>
    <row r="658" spans="1:8">
      <c r="A658" s="68">
        <v>41090</v>
      </c>
      <c r="B658" s="69" t="s">
        <v>499</v>
      </c>
      <c r="C658" s="68">
        <v>40998</v>
      </c>
      <c r="D658" s="70" t="s">
        <v>497</v>
      </c>
      <c r="E658" s="71">
        <v>2640</v>
      </c>
      <c r="F658" s="72" t="s">
        <v>360</v>
      </c>
      <c r="G658" s="72">
        <v>163</v>
      </c>
      <c r="H658" s="72" t="s">
        <v>389</v>
      </c>
    </row>
    <row r="659" spans="1:8">
      <c r="A659" s="68">
        <v>41090</v>
      </c>
      <c r="B659" s="69" t="s">
        <v>500</v>
      </c>
      <c r="C659" s="68">
        <v>40964</v>
      </c>
      <c r="D659" s="70" t="s">
        <v>497</v>
      </c>
      <c r="E659" s="71">
        <v>478</v>
      </c>
      <c r="F659" s="72" t="s">
        <v>360</v>
      </c>
      <c r="G659" s="72">
        <v>270</v>
      </c>
      <c r="H659" s="72" t="s">
        <v>389</v>
      </c>
    </row>
    <row r="660" spans="1:8">
      <c r="A660" s="68">
        <v>41090</v>
      </c>
      <c r="B660" s="69" t="s">
        <v>502</v>
      </c>
      <c r="C660" s="68">
        <v>40998</v>
      </c>
      <c r="D660" s="70" t="s">
        <v>277</v>
      </c>
      <c r="E660" s="71">
        <v>2440</v>
      </c>
      <c r="F660" s="72" t="s">
        <v>360</v>
      </c>
      <c r="G660" s="72">
        <v>399</v>
      </c>
      <c r="H660" s="72" t="s">
        <v>166</v>
      </c>
    </row>
    <row r="661" spans="1:8">
      <c r="A661" s="68">
        <v>41090</v>
      </c>
      <c r="B661" s="69" t="s">
        <v>558</v>
      </c>
      <c r="C661" s="68">
        <v>41041</v>
      </c>
      <c r="D661" s="70" t="s">
        <v>398</v>
      </c>
      <c r="E661" s="71">
        <v>6688.53</v>
      </c>
      <c r="F661" s="72" t="s">
        <v>360</v>
      </c>
      <c r="G661" s="72">
        <v>497</v>
      </c>
      <c r="H661" s="72" t="s">
        <v>390</v>
      </c>
    </row>
    <row r="662" spans="1:8">
      <c r="A662" s="84">
        <v>41090</v>
      </c>
      <c r="B662" s="85" t="s">
        <v>280</v>
      </c>
      <c r="C662" s="86">
        <v>41067</v>
      </c>
      <c r="D662" s="87" t="s">
        <v>281</v>
      </c>
      <c r="E662" s="88">
        <v>18.3</v>
      </c>
      <c r="F662" s="89" t="s">
        <v>379</v>
      </c>
      <c r="G662" s="89">
        <v>614</v>
      </c>
      <c r="H662" s="90" t="s">
        <v>169</v>
      </c>
    </row>
    <row r="663" spans="1:8">
      <c r="A663" s="98">
        <v>41090</v>
      </c>
      <c r="B663" s="69" t="s">
        <v>280</v>
      </c>
      <c r="C663" s="68">
        <v>41067</v>
      </c>
      <c r="D663" s="70" t="s">
        <v>281</v>
      </c>
      <c r="E663" s="71">
        <v>26.35</v>
      </c>
      <c r="F663" s="72" t="s">
        <v>360</v>
      </c>
      <c r="G663" s="72">
        <v>614</v>
      </c>
      <c r="H663" s="99" t="s">
        <v>169</v>
      </c>
    </row>
    <row r="664" spans="1:8">
      <c r="A664" s="91">
        <v>41090</v>
      </c>
      <c r="B664" s="92" t="s">
        <v>280</v>
      </c>
      <c r="C664" s="93">
        <v>41067</v>
      </c>
      <c r="D664" s="94" t="s">
        <v>281</v>
      </c>
      <c r="E664" s="95">
        <v>9.15</v>
      </c>
      <c r="F664" s="96" t="s">
        <v>366</v>
      </c>
      <c r="G664" s="96">
        <v>614</v>
      </c>
      <c r="H664" s="97" t="s">
        <v>169</v>
      </c>
    </row>
    <row r="665" spans="1:8">
      <c r="A665" s="68">
        <v>41090</v>
      </c>
      <c r="B665" s="69" t="s">
        <v>1057</v>
      </c>
      <c r="C665" s="68">
        <v>41045</v>
      </c>
      <c r="D665" s="70" t="s">
        <v>399</v>
      </c>
      <c r="E665" s="71">
        <v>20000</v>
      </c>
      <c r="F665" s="72" t="s">
        <v>160</v>
      </c>
      <c r="G665" s="72">
        <v>491</v>
      </c>
      <c r="H665" s="72" t="s">
        <v>270</v>
      </c>
    </row>
    <row r="666" spans="1:8">
      <c r="A666" s="68">
        <v>41090</v>
      </c>
      <c r="B666" s="69" t="s">
        <v>978</v>
      </c>
      <c r="C666" s="68">
        <v>41046</v>
      </c>
      <c r="D666" s="70" t="s">
        <v>498</v>
      </c>
      <c r="E666" s="71">
        <v>360</v>
      </c>
      <c r="F666" s="72" t="s">
        <v>379</v>
      </c>
      <c r="G666" s="72">
        <v>479</v>
      </c>
      <c r="H666" s="72" t="s">
        <v>168</v>
      </c>
    </row>
    <row r="667" spans="1:8">
      <c r="A667" s="68">
        <v>41090</v>
      </c>
      <c r="B667" s="69" t="s">
        <v>278</v>
      </c>
      <c r="C667" s="68">
        <v>41072</v>
      </c>
      <c r="D667" s="70" t="s">
        <v>279</v>
      </c>
      <c r="E667" s="71">
        <v>11500</v>
      </c>
      <c r="F667" s="72" t="s">
        <v>379</v>
      </c>
      <c r="G667" s="72">
        <v>569</v>
      </c>
      <c r="H667" s="72" t="s">
        <v>192</v>
      </c>
    </row>
    <row r="668" spans="1:8">
      <c r="A668" s="68">
        <v>41090</v>
      </c>
      <c r="B668" s="69" t="s">
        <v>656</v>
      </c>
      <c r="C668" s="68">
        <v>41073</v>
      </c>
      <c r="D668" s="70" t="s">
        <v>445</v>
      </c>
      <c r="E668" s="71">
        <v>219.6</v>
      </c>
      <c r="F668" s="72" t="s">
        <v>366</v>
      </c>
      <c r="G668" s="72">
        <v>598</v>
      </c>
      <c r="H668" s="72" t="s">
        <v>189</v>
      </c>
    </row>
    <row r="669" spans="1:8">
      <c r="A669" s="68">
        <v>41090</v>
      </c>
      <c r="B669" s="69" t="s">
        <v>400</v>
      </c>
      <c r="C669" s="68">
        <v>41018</v>
      </c>
      <c r="D669" s="70" t="s">
        <v>401</v>
      </c>
      <c r="E669" s="71">
        <v>450</v>
      </c>
      <c r="F669" s="72" t="s">
        <v>360</v>
      </c>
      <c r="G669" s="72">
        <v>426</v>
      </c>
      <c r="H669" s="72" t="s">
        <v>389</v>
      </c>
    </row>
    <row r="670" spans="1:8">
      <c r="A670" s="68">
        <v>41090</v>
      </c>
      <c r="B670" s="69" t="s">
        <v>402</v>
      </c>
      <c r="C670" s="68">
        <v>41074</v>
      </c>
      <c r="D670" s="70" t="s">
        <v>403</v>
      </c>
      <c r="E670" s="71">
        <v>1320</v>
      </c>
      <c r="F670" s="72" t="s">
        <v>372</v>
      </c>
      <c r="G670" s="72">
        <v>579</v>
      </c>
      <c r="H670" s="72" t="s">
        <v>172</v>
      </c>
    </row>
    <row r="671" spans="1:8">
      <c r="A671" s="68">
        <v>41090</v>
      </c>
      <c r="B671" s="69" t="s">
        <v>405</v>
      </c>
      <c r="C671" s="68">
        <v>41040</v>
      </c>
      <c r="D671" s="112" t="s">
        <v>404</v>
      </c>
      <c r="E671" s="71">
        <v>3900</v>
      </c>
      <c r="F671" s="72" t="s">
        <v>360</v>
      </c>
      <c r="G671" s="72">
        <v>576</v>
      </c>
      <c r="H671" s="72" t="s">
        <v>389</v>
      </c>
    </row>
    <row r="672" spans="1:8">
      <c r="A672" s="84">
        <v>41097</v>
      </c>
      <c r="B672" s="85" t="s">
        <v>2</v>
      </c>
      <c r="C672" s="86">
        <v>41062</v>
      </c>
      <c r="D672" s="136" t="s">
        <v>745</v>
      </c>
      <c r="E672" s="88">
        <v>78.52</v>
      </c>
      <c r="F672" s="89" t="s">
        <v>372</v>
      </c>
      <c r="G672" s="89" t="s">
        <v>167</v>
      </c>
      <c r="H672" s="90" t="s">
        <v>167</v>
      </c>
    </row>
    <row r="673" spans="1:8">
      <c r="A673" s="91">
        <v>41097</v>
      </c>
      <c r="B673" s="92" t="s">
        <v>2</v>
      </c>
      <c r="C673" s="93">
        <v>41062</v>
      </c>
      <c r="D673" s="137" t="s">
        <v>745</v>
      </c>
      <c r="E673" s="95">
        <v>2</v>
      </c>
      <c r="F673" s="96" t="s">
        <v>372</v>
      </c>
      <c r="G673" s="96" t="s">
        <v>207</v>
      </c>
      <c r="H673" s="97" t="s">
        <v>207</v>
      </c>
    </row>
    <row r="674" spans="1:8">
      <c r="A674" s="84">
        <v>41097</v>
      </c>
      <c r="B674" s="85" t="s">
        <v>0</v>
      </c>
      <c r="C674" s="86">
        <v>41067</v>
      </c>
      <c r="D674" s="136" t="s">
        <v>281</v>
      </c>
      <c r="E674" s="88">
        <v>41.96</v>
      </c>
      <c r="F674" s="89" t="s">
        <v>379</v>
      </c>
      <c r="G674" s="89">
        <v>651</v>
      </c>
      <c r="H674" s="90" t="s">
        <v>169</v>
      </c>
    </row>
    <row r="675" spans="1:8">
      <c r="A675" s="98">
        <v>41097</v>
      </c>
      <c r="B675" s="69" t="s">
        <v>0</v>
      </c>
      <c r="C675" s="68">
        <v>41067</v>
      </c>
      <c r="D675" s="112" t="s">
        <v>281</v>
      </c>
      <c r="E675" s="71">
        <v>49.49</v>
      </c>
      <c r="F675" s="72" t="s">
        <v>366</v>
      </c>
      <c r="G675" s="72">
        <v>651</v>
      </c>
      <c r="H675" s="99" t="s">
        <v>169</v>
      </c>
    </row>
    <row r="676" spans="1:8">
      <c r="A676" s="91">
        <v>41097</v>
      </c>
      <c r="B676" s="92" t="s">
        <v>0</v>
      </c>
      <c r="C676" s="93">
        <v>41067</v>
      </c>
      <c r="D676" s="137" t="s">
        <v>281</v>
      </c>
      <c r="E676" s="95">
        <v>40.619999999999997</v>
      </c>
      <c r="F676" s="96" t="s">
        <v>383</v>
      </c>
      <c r="G676" s="96">
        <v>651</v>
      </c>
      <c r="H676" s="97" t="s">
        <v>169</v>
      </c>
    </row>
    <row r="677" spans="1:8">
      <c r="A677" s="68">
        <v>41097</v>
      </c>
      <c r="B677" s="69" t="s">
        <v>406</v>
      </c>
      <c r="C677" s="68">
        <v>41059</v>
      </c>
      <c r="D677" s="112" t="s">
        <v>643</v>
      </c>
      <c r="E677" s="71">
        <v>24507.360000000001</v>
      </c>
      <c r="F677" s="72" t="s">
        <v>360</v>
      </c>
      <c r="G677" s="72">
        <v>559</v>
      </c>
      <c r="H677" s="72" t="s">
        <v>162</v>
      </c>
    </row>
    <row r="678" spans="1:8">
      <c r="A678" s="68">
        <v>41097</v>
      </c>
      <c r="B678" s="69">
        <v>2</v>
      </c>
      <c r="C678" s="68">
        <v>41052</v>
      </c>
      <c r="D678" s="112" t="s">
        <v>407</v>
      </c>
      <c r="E678" s="71">
        <v>20273.8</v>
      </c>
      <c r="F678" s="72" t="s">
        <v>160</v>
      </c>
      <c r="G678" s="72">
        <v>643</v>
      </c>
      <c r="H678" s="72" t="s">
        <v>164</v>
      </c>
    </row>
    <row r="679" spans="1:8">
      <c r="A679" s="105" t="s">
        <v>154</v>
      </c>
      <c r="B679" s="85" t="s">
        <v>157</v>
      </c>
      <c r="C679" s="86">
        <v>41076</v>
      </c>
      <c r="D679" s="109" t="s">
        <v>745</v>
      </c>
      <c r="E679" s="88">
        <v>3069.52</v>
      </c>
      <c r="F679" s="89" t="s">
        <v>372</v>
      </c>
      <c r="G679" s="89">
        <v>628</v>
      </c>
      <c r="H679" s="90" t="s">
        <v>164</v>
      </c>
    </row>
    <row r="680" spans="1:8">
      <c r="A680" s="107" t="s">
        <v>154</v>
      </c>
      <c r="B680" s="92" t="s">
        <v>157</v>
      </c>
      <c r="C680" s="93">
        <v>41076</v>
      </c>
      <c r="D680" s="110" t="s">
        <v>745</v>
      </c>
      <c r="E680" s="95">
        <v>74.900000000000006</v>
      </c>
      <c r="F680" s="96" t="s">
        <v>372</v>
      </c>
      <c r="G680" s="96">
        <v>628</v>
      </c>
      <c r="H680" s="97" t="s">
        <v>171</v>
      </c>
    </row>
    <row r="681" spans="1:8">
      <c r="A681" s="107" t="s">
        <v>154</v>
      </c>
      <c r="B681" s="92" t="s">
        <v>156</v>
      </c>
      <c r="C681" s="93">
        <v>41062</v>
      </c>
      <c r="D681" s="110" t="s">
        <v>745</v>
      </c>
      <c r="E681" s="95">
        <v>1.92</v>
      </c>
      <c r="F681" s="96" t="s">
        <v>372</v>
      </c>
      <c r="G681" s="96">
        <v>625</v>
      </c>
      <c r="H681" s="96" t="s">
        <v>171</v>
      </c>
    </row>
    <row r="682" spans="1:8">
      <c r="A682" s="105" t="s">
        <v>154</v>
      </c>
      <c r="B682" s="85" t="s">
        <v>155</v>
      </c>
      <c r="C682" s="86">
        <v>41076</v>
      </c>
      <c r="D682" s="109" t="s">
        <v>745</v>
      </c>
      <c r="E682" s="88">
        <v>198</v>
      </c>
      <c r="F682" s="89" t="s">
        <v>372</v>
      </c>
      <c r="G682" s="89">
        <v>618</v>
      </c>
      <c r="H682" s="90" t="s">
        <v>167</v>
      </c>
    </row>
    <row r="683" spans="1:8">
      <c r="A683" s="107" t="s">
        <v>154</v>
      </c>
      <c r="B683" s="92" t="s">
        <v>155</v>
      </c>
      <c r="C683" s="93">
        <v>41076</v>
      </c>
      <c r="D683" s="110" t="s">
        <v>745</v>
      </c>
      <c r="E683" s="95">
        <v>4.83</v>
      </c>
      <c r="F683" s="96" t="s">
        <v>372</v>
      </c>
      <c r="G683" s="96">
        <v>618</v>
      </c>
      <c r="H683" s="97" t="s">
        <v>171</v>
      </c>
    </row>
    <row r="684" spans="1:8">
      <c r="A684" s="105" t="s">
        <v>154</v>
      </c>
      <c r="B684" s="85" t="s">
        <v>3</v>
      </c>
      <c r="C684" s="86">
        <v>41080</v>
      </c>
      <c r="D684" s="109" t="s">
        <v>745</v>
      </c>
      <c r="E684" s="88">
        <v>640</v>
      </c>
      <c r="F684" s="89" t="s">
        <v>372</v>
      </c>
      <c r="G684" s="89" t="s">
        <v>167</v>
      </c>
      <c r="H684" s="90" t="s">
        <v>167</v>
      </c>
    </row>
    <row r="685" spans="1:8">
      <c r="A685" s="107" t="s">
        <v>154</v>
      </c>
      <c r="B685" s="92" t="s">
        <v>3</v>
      </c>
      <c r="C685" s="93">
        <v>41080</v>
      </c>
      <c r="D685" s="110" t="s">
        <v>745</v>
      </c>
      <c r="E685" s="95">
        <v>2</v>
      </c>
      <c r="F685" s="96" t="s">
        <v>372</v>
      </c>
      <c r="G685" s="96" t="s">
        <v>207</v>
      </c>
      <c r="H685" s="97" t="s">
        <v>171</v>
      </c>
    </row>
    <row r="686" spans="1:8">
      <c r="A686" s="69" t="s">
        <v>154</v>
      </c>
      <c r="B686" s="69" t="s">
        <v>930</v>
      </c>
      <c r="C686" s="68">
        <v>41080</v>
      </c>
      <c r="D686" s="108" t="s">
        <v>745</v>
      </c>
      <c r="E686" s="71">
        <v>15.62</v>
      </c>
      <c r="F686" s="72" t="s">
        <v>372</v>
      </c>
      <c r="G686" s="72">
        <v>615</v>
      </c>
      <c r="H686" s="72" t="s">
        <v>171</v>
      </c>
    </row>
    <row r="687" spans="1:8">
      <c r="A687" s="69" t="s">
        <v>154</v>
      </c>
      <c r="B687" s="69" t="s">
        <v>432</v>
      </c>
      <c r="C687" s="68">
        <v>41090</v>
      </c>
      <c r="D687" s="108" t="s">
        <v>3447</v>
      </c>
      <c r="E687" s="71">
        <v>4177.6000000000004</v>
      </c>
      <c r="F687" s="72" t="s">
        <v>372</v>
      </c>
      <c r="G687" s="72">
        <v>670</v>
      </c>
      <c r="H687" s="72" t="s">
        <v>188</v>
      </c>
    </row>
    <row r="688" spans="1:8">
      <c r="A688" s="68">
        <v>41097</v>
      </c>
      <c r="B688" s="69">
        <v>3161001283</v>
      </c>
      <c r="C688" s="68">
        <v>41047</v>
      </c>
      <c r="D688" s="112" t="s">
        <v>408</v>
      </c>
      <c r="E688" s="71">
        <v>180</v>
      </c>
      <c r="F688" s="72" t="s">
        <v>366</v>
      </c>
      <c r="G688" s="72">
        <v>515</v>
      </c>
      <c r="H688" s="72" t="s">
        <v>389</v>
      </c>
    </row>
    <row r="689" spans="1:8">
      <c r="A689" s="68">
        <v>41097</v>
      </c>
      <c r="B689" s="69">
        <v>3161001042</v>
      </c>
      <c r="C689" s="68">
        <v>41038</v>
      </c>
      <c r="D689" s="112" t="s">
        <v>408</v>
      </c>
      <c r="E689" s="71">
        <v>89</v>
      </c>
      <c r="F689" s="72" t="s">
        <v>366</v>
      </c>
      <c r="G689" s="72">
        <v>514</v>
      </c>
      <c r="H689" s="72" t="s">
        <v>389</v>
      </c>
    </row>
    <row r="690" spans="1:8">
      <c r="A690" s="68">
        <v>41097</v>
      </c>
      <c r="B690" s="69">
        <v>3161001269</v>
      </c>
      <c r="C690" s="68">
        <v>41046</v>
      </c>
      <c r="D690" s="112" t="s">
        <v>408</v>
      </c>
      <c r="E690" s="71">
        <v>113</v>
      </c>
      <c r="F690" s="72" t="s">
        <v>366</v>
      </c>
      <c r="G690" s="72">
        <v>512</v>
      </c>
      <c r="H690" s="72" t="s">
        <v>389</v>
      </c>
    </row>
    <row r="691" spans="1:8">
      <c r="A691" s="68">
        <v>41097</v>
      </c>
      <c r="B691" s="69">
        <v>3161001270</v>
      </c>
      <c r="C691" s="68">
        <v>41046</v>
      </c>
      <c r="D691" s="112" t="s">
        <v>408</v>
      </c>
      <c r="E691" s="71">
        <v>113</v>
      </c>
      <c r="F691" s="72" t="s">
        <v>366</v>
      </c>
      <c r="G691" s="72">
        <v>513</v>
      </c>
      <c r="H691" s="72" t="s">
        <v>389</v>
      </c>
    </row>
    <row r="692" spans="1:8">
      <c r="A692" s="68">
        <v>41097</v>
      </c>
      <c r="B692" s="69">
        <v>767</v>
      </c>
      <c r="C692" s="68">
        <v>41012</v>
      </c>
      <c r="D692" s="112" t="s">
        <v>240</v>
      </c>
      <c r="E692" s="71">
        <v>2700</v>
      </c>
      <c r="F692" s="72" t="s">
        <v>360</v>
      </c>
      <c r="G692" s="72">
        <v>285</v>
      </c>
      <c r="H692" s="72" t="s">
        <v>389</v>
      </c>
    </row>
    <row r="693" spans="1:8">
      <c r="A693" s="105" t="s">
        <v>416</v>
      </c>
      <c r="B693" s="85">
        <v>197</v>
      </c>
      <c r="C693" s="86">
        <v>41062</v>
      </c>
      <c r="D693" s="109" t="s">
        <v>745</v>
      </c>
      <c r="E693" s="88">
        <v>1592.42</v>
      </c>
      <c r="F693" s="89" t="s">
        <v>366</v>
      </c>
      <c r="G693" s="89" t="s">
        <v>167</v>
      </c>
      <c r="H693" s="90" t="s">
        <v>167</v>
      </c>
    </row>
    <row r="694" spans="1:8">
      <c r="A694" s="107" t="s">
        <v>416</v>
      </c>
      <c r="B694" s="92">
        <v>197</v>
      </c>
      <c r="C694" s="93">
        <v>41062</v>
      </c>
      <c r="D694" s="110" t="s">
        <v>745</v>
      </c>
      <c r="E694" s="95">
        <v>2</v>
      </c>
      <c r="F694" s="96" t="s">
        <v>366</v>
      </c>
      <c r="G694" s="96" t="s">
        <v>207</v>
      </c>
      <c r="H694" s="97" t="s">
        <v>207</v>
      </c>
    </row>
    <row r="695" spans="1:8">
      <c r="A695" s="69" t="s">
        <v>416</v>
      </c>
      <c r="B695" s="69" t="s">
        <v>409</v>
      </c>
      <c r="C695" s="68">
        <v>41062</v>
      </c>
      <c r="D695" s="108" t="s">
        <v>745</v>
      </c>
      <c r="E695" s="71">
        <v>38.85</v>
      </c>
      <c r="F695" s="72" t="s">
        <v>366</v>
      </c>
      <c r="G695" s="72">
        <v>626</v>
      </c>
      <c r="H695" s="72" t="s">
        <v>171</v>
      </c>
    </row>
    <row r="696" spans="1:8">
      <c r="A696" s="105" t="s">
        <v>416</v>
      </c>
      <c r="B696" s="85" t="s">
        <v>410</v>
      </c>
      <c r="C696" s="86">
        <v>41076</v>
      </c>
      <c r="D696" s="109" t="s">
        <v>745</v>
      </c>
      <c r="E696" s="88">
        <v>658</v>
      </c>
      <c r="F696" s="89" t="s">
        <v>366</v>
      </c>
      <c r="G696" s="89">
        <v>629</v>
      </c>
      <c r="H696" s="90" t="s">
        <v>389</v>
      </c>
    </row>
    <row r="697" spans="1:8">
      <c r="A697" s="107" t="s">
        <v>416</v>
      </c>
      <c r="B697" s="92" t="s">
        <v>410</v>
      </c>
      <c r="C697" s="93">
        <v>41076</v>
      </c>
      <c r="D697" s="110" t="s">
        <v>745</v>
      </c>
      <c r="E697" s="95">
        <v>16.05</v>
      </c>
      <c r="F697" s="96" t="s">
        <v>366</v>
      </c>
      <c r="G697" s="96">
        <v>629</v>
      </c>
      <c r="H697" s="97" t="s">
        <v>171</v>
      </c>
    </row>
    <row r="698" spans="1:8">
      <c r="A698" s="105" t="s">
        <v>416</v>
      </c>
      <c r="B698" s="85" t="s">
        <v>411</v>
      </c>
      <c r="C698" s="86">
        <v>41076</v>
      </c>
      <c r="D698" s="109" t="s">
        <v>745</v>
      </c>
      <c r="E698" s="88">
        <v>53.09</v>
      </c>
      <c r="F698" s="89" t="s">
        <v>366</v>
      </c>
      <c r="G698" s="89">
        <v>623</v>
      </c>
      <c r="H698" s="90" t="s">
        <v>389</v>
      </c>
    </row>
    <row r="699" spans="1:8">
      <c r="A699" s="107" t="s">
        <v>416</v>
      </c>
      <c r="B699" s="92" t="s">
        <v>411</v>
      </c>
      <c r="C699" s="93">
        <v>41076</v>
      </c>
      <c r="D699" s="110" t="s">
        <v>745</v>
      </c>
      <c r="E699" s="95">
        <v>8.3699999999999992</v>
      </c>
      <c r="F699" s="96" t="s">
        <v>366</v>
      </c>
      <c r="G699" s="96">
        <v>623</v>
      </c>
      <c r="H699" s="97" t="s">
        <v>171</v>
      </c>
    </row>
    <row r="700" spans="1:8">
      <c r="A700" s="105" t="s">
        <v>416</v>
      </c>
      <c r="B700" s="85" t="s">
        <v>412</v>
      </c>
      <c r="C700" s="86">
        <v>41076</v>
      </c>
      <c r="D700" s="109" t="s">
        <v>745</v>
      </c>
      <c r="E700" s="88">
        <v>33</v>
      </c>
      <c r="F700" s="89" t="s">
        <v>366</v>
      </c>
      <c r="G700" s="89">
        <v>622</v>
      </c>
      <c r="H700" s="90" t="s">
        <v>167</v>
      </c>
    </row>
    <row r="701" spans="1:8">
      <c r="A701" s="107" t="s">
        <v>416</v>
      </c>
      <c r="B701" s="92" t="s">
        <v>412</v>
      </c>
      <c r="C701" s="93">
        <v>41076</v>
      </c>
      <c r="D701" s="110" t="s">
        <v>745</v>
      </c>
      <c r="E701" s="95">
        <v>0.8</v>
      </c>
      <c r="F701" s="96" t="s">
        <v>366</v>
      </c>
      <c r="G701" s="96">
        <v>622</v>
      </c>
      <c r="H701" s="97" t="s">
        <v>171</v>
      </c>
    </row>
    <row r="702" spans="1:8">
      <c r="A702" s="105" t="s">
        <v>416</v>
      </c>
      <c r="B702" s="85" t="s">
        <v>413</v>
      </c>
      <c r="C702" s="86">
        <v>41076</v>
      </c>
      <c r="D702" s="109" t="s">
        <v>745</v>
      </c>
      <c r="E702" s="88">
        <v>66</v>
      </c>
      <c r="F702" s="89" t="s">
        <v>366</v>
      </c>
      <c r="G702" s="89">
        <v>621</v>
      </c>
      <c r="H702" s="90" t="s">
        <v>167</v>
      </c>
    </row>
    <row r="703" spans="1:8">
      <c r="A703" s="107" t="s">
        <v>416</v>
      </c>
      <c r="B703" s="92" t="s">
        <v>413</v>
      </c>
      <c r="C703" s="93">
        <v>41076</v>
      </c>
      <c r="D703" s="110" t="s">
        <v>745</v>
      </c>
      <c r="E703" s="95">
        <v>1.61</v>
      </c>
      <c r="F703" s="96" t="s">
        <v>366</v>
      </c>
      <c r="G703" s="96">
        <v>621</v>
      </c>
      <c r="H703" s="97" t="s">
        <v>171</v>
      </c>
    </row>
    <row r="704" spans="1:8">
      <c r="A704" s="105" t="s">
        <v>416</v>
      </c>
      <c r="B704" s="85" t="s">
        <v>414</v>
      </c>
      <c r="C704" s="86">
        <v>41076</v>
      </c>
      <c r="D704" s="109" t="s">
        <v>745</v>
      </c>
      <c r="E704" s="88">
        <v>1000</v>
      </c>
      <c r="F704" s="89" t="s">
        <v>366</v>
      </c>
      <c r="G704" s="89">
        <v>620</v>
      </c>
      <c r="H704" s="90" t="s">
        <v>389</v>
      </c>
    </row>
    <row r="705" spans="1:8">
      <c r="A705" s="107" t="s">
        <v>416</v>
      </c>
      <c r="B705" s="92" t="s">
        <v>414</v>
      </c>
      <c r="C705" s="93">
        <v>41076</v>
      </c>
      <c r="D705" s="110" t="s">
        <v>745</v>
      </c>
      <c r="E705" s="95">
        <v>24.4</v>
      </c>
      <c r="F705" s="96" t="s">
        <v>366</v>
      </c>
      <c r="G705" s="96">
        <v>620</v>
      </c>
      <c r="H705" s="97" t="s">
        <v>171</v>
      </c>
    </row>
    <row r="706" spans="1:8">
      <c r="A706" s="105" t="s">
        <v>416</v>
      </c>
      <c r="B706" s="85" t="s">
        <v>415</v>
      </c>
      <c r="C706" s="86">
        <v>41076</v>
      </c>
      <c r="D706" s="109" t="s">
        <v>745</v>
      </c>
      <c r="E706" s="88">
        <v>30</v>
      </c>
      <c r="F706" s="89" t="s">
        <v>366</v>
      </c>
      <c r="G706" s="89">
        <v>617</v>
      </c>
      <c r="H706" s="90" t="s">
        <v>389</v>
      </c>
    </row>
    <row r="707" spans="1:8">
      <c r="A707" s="107" t="s">
        <v>416</v>
      </c>
      <c r="B707" s="92" t="s">
        <v>415</v>
      </c>
      <c r="C707" s="93">
        <v>41076</v>
      </c>
      <c r="D707" s="110" t="s">
        <v>745</v>
      </c>
      <c r="E707" s="95">
        <v>0.73</v>
      </c>
      <c r="F707" s="96" t="s">
        <v>366</v>
      </c>
      <c r="G707" s="96">
        <v>617</v>
      </c>
      <c r="H707" s="97" t="s">
        <v>171</v>
      </c>
    </row>
    <row r="708" spans="1:8">
      <c r="A708" s="69" t="s">
        <v>416</v>
      </c>
      <c r="B708" s="69">
        <v>1505</v>
      </c>
      <c r="C708" s="68">
        <v>41072</v>
      </c>
      <c r="D708" s="108" t="s">
        <v>808</v>
      </c>
      <c r="E708" s="71">
        <v>45.75</v>
      </c>
      <c r="F708" s="72" t="s">
        <v>366</v>
      </c>
      <c r="G708" s="72">
        <v>566</v>
      </c>
      <c r="H708" s="72" t="s">
        <v>233</v>
      </c>
    </row>
    <row r="709" spans="1:8">
      <c r="A709" s="69" t="s">
        <v>416</v>
      </c>
      <c r="B709" s="69">
        <v>1506</v>
      </c>
      <c r="C709" s="68">
        <v>41072</v>
      </c>
      <c r="D709" s="108" t="s">
        <v>808</v>
      </c>
      <c r="E709" s="71">
        <v>316.58999999999997</v>
      </c>
      <c r="F709" s="72" t="s">
        <v>366</v>
      </c>
      <c r="G709" s="72">
        <v>567</v>
      </c>
      <c r="H709" s="72" t="s">
        <v>233</v>
      </c>
    </row>
    <row r="710" spans="1:8">
      <c r="A710" s="69" t="s">
        <v>416</v>
      </c>
      <c r="B710" s="69">
        <v>37</v>
      </c>
      <c r="C710" s="68">
        <v>41075</v>
      </c>
      <c r="D710" s="108" t="s">
        <v>417</v>
      </c>
      <c r="E710" s="71">
        <v>219.6</v>
      </c>
      <c r="F710" s="72" t="s">
        <v>366</v>
      </c>
      <c r="G710" s="72">
        <v>591</v>
      </c>
      <c r="H710" s="72" t="s">
        <v>189</v>
      </c>
    </row>
    <row r="711" spans="1:8">
      <c r="A711" s="69" t="s">
        <v>416</v>
      </c>
      <c r="B711" s="69">
        <v>59</v>
      </c>
      <c r="C711" s="68">
        <v>41069</v>
      </c>
      <c r="D711" s="108" t="s">
        <v>756</v>
      </c>
      <c r="E711" s="71">
        <v>114.4</v>
      </c>
      <c r="F711" s="72" t="s">
        <v>366</v>
      </c>
      <c r="G711" s="72">
        <v>560</v>
      </c>
      <c r="H711" s="72" t="s">
        <v>167</v>
      </c>
    </row>
    <row r="712" spans="1:8">
      <c r="A712" s="69" t="s">
        <v>416</v>
      </c>
      <c r="B712" s="69" t="s">
        <v>895</v>
      </c>
      <c r="C712" s="68">
        <v>41069</v>
      </c>
      <c r="D712" s="70" t="s">
        <v>756</v>
      </c>
      <c r="E712" s="71">
        <v>69.3</v>
      </c>
      <c r="F712" s="72" t="s">
        <v>366</v>
      </c>
      <c r="G712" s="72">
        <v>561</v>
      </c>
      <c r="H712" s="72" t="s">
        <v>167</v>
      </c>
    </row>
    <row r="713" spans="1:8">
      <c r="A713" s="69" t="s">
        <v>416</v>
      </c>
      <c r="B713" s="69" t="s">
        <v>418</v>
      </c>
      <c r="C713" s="68">
        <v>41069</v>
      </c>
      <c r="D713" s="70" t="s">
        <v>756</v>
      </c>
      <c r="E713" s="71">
        <v>275</v>
      </c>
      <c r="F713" s="72" t="s">
        <v>366</v>
      </c>
      <c r="G713" s="72">
        <v>562</v>
      </c>
      <c r="H713" s="72" t="s">
        <v>167</v>
      </c>
    </row>
    <row r="714" spans="1:8">
      <c r="A714" s="84">
        <v>41107</v>
      </c>
      <c r="B714" s="85" t="s">
        <v>775</v>
      </c>
      <c r="C714" s="86">
        <v>41059</v>
      </c>
      <c r="D714" s="87" t="s">
        <v>586</v>
      </c>
      <c r="E714" s="88">
        <v>2374.5</v>
      </c>
      <c r="F714" s="89" t="s">
        <v>366</v>
      </c>
      <c r="G714" s="89">
        <v>556</v>
      </c>
      <c r="H714" s="90" t="s">
        <v>166</v>
      </c>
    </row>
    <row r="715" spans="1:8">
      <c r="A715" s="98">
        <v>41107</v>
      </c>
      <c r="B715" s="69" t="s">
        <v>3467</v>
      </c>
      <c r="C715" s="68">
        <v>41116</v>
      </c>
      <c r="D715" s="70" t="s">
        <v>419</v>
      </c>
      <c r="E715" s="71">
        <v>25.94</v>
      </c>
      <c r="F715" s="72" t="s">
        <v>366</v>
      </c>
      <c r="G715" s="72">
        <v>774</v>
      </c>
      <c r="H715" s="99" t="s">
        <v>189</v>
      </c>
    </row>
    <row r="716" spans="1:8">
      <c r="A716" s="91">
        <v>41107</v>
      </c>
      <c r="B716" s="92" t="s">
        <v>3467</v>
      </c>
      <c r="C716" s="93">
        <v>41116</v>
      </c>
      <c r="D716" s="94" t="s">
        <v>419</v>
      </c>
      <c r="E716" s="95">
        <v>1.22</v>
      </c>
      <c r="F716" s="96" t="s">
        <v>366</v>
      </c>
      <c r="G716" s="96">
        <v>774</v>
      </c>
      <c r="H716" s="97" t="s">
        <v>206</v>
      </c>
    </row>
    <row r="717" spans="1:8">
      <c r="A717" s="84">
        <v>41107</v>
      </c>
      <c r="B717" s="85" t="s">
        <v>3468</v>
      </c>
      <c r="C717" s="86">
        <v>41116</v>
      </c>
      <c r="D717" s="87" t="s">
        <v>419</v>
      </c>
      <c r="E717" s="88">
        <v>103.76</v>
      </c>
      <c r="F717" s="89" t="s">
        <v>366</v>
      </c>
      <c r="G717" s="89">
        <v>775</v>
      </c>
      <c r="H717" s="90" t="s">
        <v>189</v>
      </c>
    </row>
    <row r="718" spans="1:8">
      <c r="A718" s="98">
        <v>41107</v>
      </c>
      <c r="B718" s="69" t="s">
        <v>3468</v>
      </c>
      <c r="C718" s="68">
        <v>41116</v>
      </c>
      <c r="D718" s="70" t="s">
        <v>419</v>
      </c>
      <c r="E718" s="71">
        <v>2</v>
      </c>
      <c r="F718" s="72" t="s">
        <v>366</v>
      </c>
      <c r="G718" s="72">
        <v>775</v>
      </c>
      <c r="H718" s="99" t="s">
        <v>207</v>
      </c>
    </row>
    <row r="719" spans="1:8">
      <c r="A719" s="91">
        <v>41107</v>
      </c>
      <c r="B719" s="92" t="s">
        <v>3468</v>
      </c>
      <c r="C719" s="93">
        <v>41116</v>
      </c>
      <c r="D719" s="94" t="s">
        <v>419</v>
      </c>
      <c r="E719" s="95">
        <v>1.22</v>
      </c>
      <c r="F719" s="96" t="s">
        <v>366</v>
      </c>
      <c r="G719" s="96">
        <v>775</v>
      </c>
      <c r="H719" s="97" t="s">
        <v>206</v>
      </c>
    </row>
    <row r="720" spans="1:8">
      <c r="A720" s="68">
        <v>41107</v>
      </c>
      <c r="B720" s="69" t="s">
        <v>420</v>
      </c>
      <c r="C720" s="68">
        <v>41072</v>
      </c>
      <c r="D720" s="70" t="s">
        <v>815</v>
      </c>
      <c r="E720" s="71">
        <v>86</v>
      </c>
      <c r="F720" s="72" t="s">
        <v>366</v>
      </c>
      <c r="G720" s="72">
        <v>581</v>
      </c>
      <c r="H720" s="72" t="s">
        <v>389</v>
      </c>
    </row>
    <row r="721" spans="1:8">
      <c r="A721" s="68">
        <v>41107</v>
      </c>
      <c r="B721" s="69" t="s">
        <v>421</v>
      </c>
      <c r="C721" s="68">
        <v>41059</v>
      </c>
      <c r="D721" s="70" t="s">
        <v>979</v>
      </c>
      <c r="E721" s="71">
        <v>183</v>
      </c>
      <c r="F721" s="72" t="s">
        <v>366</v>
      </c>
      <c r="G721" s="72">
        <v>554</v>
      </c>
      <c r="H721" s="72" t="s">
        <v>189</v>
      </c>
    </row>
    <row r="722" spans="1:8">
      <c r="A722" s="68">
        <v>41107</v>
      </c>
      <c r="B722" s="69" t="s">
        <v>422</v>
      </c>
      <c r="C722" s="68">
        <v>41060</v>
      </c>
      <c r="D722" s="70" t="s">
        <v>643</v>
      </c>
      <c r="E722" s="71">
        <v>154.6</v>
      </c>
      <c r="F722" s="72" t="s">
        <v>366</v>
      </c>
      <c r="G722" s="72">
        <v>547</v>
      </c>
      <c r="H722" s="72" t="s">
        <v>162</v>
      </c>
    </row>
    <row r="723" spans="1:8">
      <c r="A723" s="68">
        <v>41107</v>
      </c>
      <c r="B723" s="69" t="s">
        <v>423</v>
      </c>
      <c r="C723" s="68">
        <v>41068</v>
      </c>
      <c r="D723" s="70" t="s">
        <v>776</v>
      </c>
      <c r="E723" s="71">
        <v>305</v>
      </c>
      <c r="F723" s="72" t="s">
        <v>366</v>
      </c>
      <c r="G723" s="72">
        <v>555</v>
      </c>
      <c r="H723" s="72" t="s">
        <v>189</v>
      </c>
    </row>
    <row r="724" spans="1:8">
      <c r="A724" s="84">
        <v>41107</v>
      </c>
      <c r="B724" s="85" t="s">
        <v>424</v>
      </c>
      <c r="C724" s="86">
        <v>41055</v>
      </c>
      <c r="D724" s="87" t="s">
        <v>662</v>
      </c>
      <c r="E724" s="88">
        <v>75</v>
      </c>
      <c r="F724" s="89" t="s">
        <v>366</v>
      </c>
      <c r="G724" s="89">
        <v>568</v>
      </c>
      <c r="H724" s="90" t="s">
        <v>389</v>
      </c>
    </row>
    <row r="725" spans="1:8">
      <c r="A725" s="91">
        <v>41107</v>
      </c>
      <c r="B725" s="92" t="s">
        <v>424</v>
      </c>
      <c r="C725" s="93">
        <v>41055</v>
      </c>
      <c r="D725" s="94" t="s">
        <v>662</v>
      </c>
      <c r="E725" s="95">
        <v>75</v>
      </c>
      <c r="F725" s="96" t="s">
        <v>383</v>
      </c>
      <c r="G725" s="96">
        <v>568</v>
      </c>
      <c r="H725" s="97" t="s">
        <v>389</v>
      </c>
    </row>
    <row r="726" spans="1:8">
      <c r="A726" s="68">
        <v>41107</v>
      </c>
      <c r="B726" s="69" t="s">
        <v>425</v>
      </c>
      <c r="C726" s="68">
        <v>41059</v>
      </c>
      <c r="D726" s="70" t="s">
        <v>981</v>
      </c>
      <c r="E726" s="71">
        <v>741.76</v>
      </c>
      <c r="F726" s="72" t="s">
        <v>366</v>
      </c>
      <c r="G726" s="72">
        <v>594</v>
      </c>
      <c r="H726" s="72" t="s">
        <v>166</v>
      </c>
    </row>
    <row r="727" spans="1:8">
      <c r="A727" s="68">
        <v>41107</v>
      </c>
      <c r="B727" s="69" t="s">
        <v>426</v>
      </c>
      <c r="C727" s="68">
        <v>41073</v>
      </c>
      <c r="D727" s="70" t="s">
        <v>813</v>
      </c>
      <c r="E727" s="71">
        <v>183</v>
      </c>
      <c r="F727" s="72" t="s">
        <v>366</v>
      </c>
      <c r="G727" s="72">
        <v>575</v>
      </c>
      <c r="H727" s="72" t="s">
        <v>173</v>
      </c>
    </row>
    <row r="728" spans="1:8">
      <c r="A728" s="68">
        <v>41107</v>
      </c>
      <c r="B728" s="69" t="s">
        <v>427</v>
      </c>
      <c r="C728" s="68">
        <v>41058</v>
      </c>
      <c r="D728" s="70" t="s">
        <v>428</v>
      </c>
      <c r="E728" s="71">
        <v>366</v>
      </c>
      <c r="F728" s="72" t="s">
        <v>160</v>
      </c>
      <c r="G728" s="72">
        <v>550</v>
      </c>
      <c r="H728" s="72" t="s">
        <v>189</v>
      </c>
    </row>
    <row r="729" spans="1:8">
      <c r="A729" s="68">
        <v>41107</v>
      </c>
      <c r="B729" s="69" t="s">
        <v>429</v>
      </c>
      <c r="C729" s="68">
        <v>41058</v>
      </c>
      <c r="D729" s="70" t="s">
        <v>428</v>
      </c>
      <c r="E729" s="71">
        <v>366</v>
      </c>
      <c r="F729" s="72" t="s">
        <v>160</v>
      </c>
      <c r="G729" s="72">
        <v>551</v>
      </c>
      <c r="H729" s="72" t="s">
        <v>189</v>
      </c>
    </row>
    <row r="730" spans="1:8">
      <c r="A730" s="68">
        <v>41107</v>
      </c>
      <c r="B730" s="69" t="s">
        <v>430</v>
      </c>
      <c r="C730" s="68">
        <v>41058</v>
      </c>
      <c r="D730" s="70" t="s">
        <v>428</v>
      </c>
      <c r="E730" s="71">
        <v>366</v>
      </c>
      <c r="F730" s="72" t="s">
        <v>160</v>
      </c>
      <c r="G730" s="72">
        <v>552</v>
      </c>
      <c r="H730" s="72" t="s">
        <v>189</v>
      </c>
    </row>
    <row r="731" spans="1:8">
      <c r="A731" s="68">
        <v>41107</v>
      </c>
      <c r="B731" s="69" t="s">
        <v>431</v>
      </c>
      <c r="C731" s="68">
        <v>41058</v>
      </c>
      <c r="D731" s="70" t="s">
        <v>428</v>
      </c>
      <c r="E731" s="71">
        <v>305</v>
      </c>
      <c r="F731" s="72" t="s">
        <v>160</v>
      </c>
      <c r="G731" s="72">
        <v>553</v>
      </c>
      <c r="H731" s="72" t="s">
        <v>189</v>
      </c>
    </row>
    <row r="732" spans="1:8">
      <c r="A732" s="148">
        <v>41107</v>
      </c>
      <c r="B732" s="149" t="s">
        <v>432</v>
      </c>
      <c r="C732" s="148">
        <v>41087</v>
      </c>
      <c r="D732" s="150" t="s">
        <v>666</v>
      </c>
      <c r="E732" s="151">
        <v>104304.05</v>
      </c>
      <c r="F732" s="152"/>
      <c r="G732" s="152"/>
      <c r="H732" s="152"/>
    </row>
    <row r="733" spans="1:8">
      <c r="A733" s="68">
        <v>41109</v>
      </c>
      <c r="B733" s="69"/>
      <c r="C733" s="68">
        <v>41109</v>
      </c>
      <c r="D733" s="70" t="s">
        <v>3469</v>
      </c>
      <c r="E733" s="71">
        <v>160</v>
      </c>
      <c r="F733" s="72" t="s">
        <v>372</v>
      </c>
      <c r="G733" s="72" t="s">
        <v>185</v>
      </c>
      <c r="H733" s="72" t="s">
        <v>185</v>
      </c>
    </row>
    <row r="734" spans="1:8">
      <c r="A734" s="68">
        <v>41109</v>
      </c>
      <c r="B734" s="69"/>
      <c r="C734" s="68">
        <v>41109</v>
      </c>
      <c r="D734" s="70" t="s">
        <v>3469</v>
      </c>
      <c r="E734" s="71">
        <v>160</v>
      </c>
      <c r="F734" s="72" t="s">
        <v>372</v>
      </c>
      <c r="G734" s="72" t="s">
        <v>185</v>
      </c>
      <c r="H734" s="72" t="s">
        <v>185</v>
      </c>
    </row>
    <row r="735" spans="1:8">
      <c r="A735" s="68">
        <v>41109</v>
      </c>
      <c r="B735" s="69"/>
      <c r="C735" s="68">
        <v>41109</v>
      </c>
      <c r="D735" s="70" t="s">
        <v>3469</v>
      </c>
      <c r="E735" s="71">
        <v>160</v>
      </c>
      <c r="F735" s="72" t="s">
        <v>372</v>
      </c>
      <c r="G735" s="72" t="s">
        <v>185</v>
      </c>
      <c r="H735" s="72" t="s">
        <v>185</v>
      </c>
    </row>
    <row r="736" spans="1:8">
      <c r="A736" s="68">
        <v>41109</v>
      </c>
      <c r="B736" s="69"/>
      <c r="C736" s="68">
        <v>41109</v>
      </c>
      <c r="D736" s="70" t="s">
        <v>3469</v>
      </c>
      <c r="E736" s="71">
        <v>160</v>
      </c>
      <c r="F736" s="72" t="s">
        <v>372</v>
      </c>
      <c r="G736" s="72" t="s">
        <v>185</v>
      </c>
      <c r="H736" s="72" t="s">
        <v>185</v>
      </c>
    </row>
    <row r="737" spans="1:8">
      <c r="A737" s="68">
        <v>41109</v>
      </c>
      <c r="B737" s="69"/>
      <c r="C737" s="68">
        <v>41109</v>
      </c>
      <c r="D737" s="70" t="s">
        <v>3469</v>
      </c>
      <c r="E737" s="71">
        <v>160</v>
      </c>
      <c r="F737" s="72" t="s">
        <v>360</v>
      </c>
      <c r="G737" s="72" t="s">
        <v>185</v>
      </c>
      <c r="H737" s="72" t="s">
        <v>185</v>
      </c>
    </row>
    <row r="738" spans="1:8">
      <c r="A738" s="68">
        <v>41110</v>
      </c>
      <c r="B738" s="69">
        <v>515</v>
      </c>
      <c r="C738" s="68">
        <v>41089</v>
      </c>
      <c r="D738" s="70" t="s">
        <v>987</v>
      </c>
      <c r="E738" s="71">
        <v>660</v>
      </c>
      <c r="F738" s="72" t="s">
        <v>366</v>
      </c>
      <c r="G738" s="72">
        <v>677</v>
      </c>
      <c r="H738" s="72" t="s">
        <v>161</v>
      </c>
    </row>
    <row r="739" spans="1:8">
      <c r="A739" s="68">
        <v>41110</v>
      </c>
      <c r="B739" s="69">
        <v>252</v>
      </c>
      <c r="C739" s="68">
        <v>40946</v>
      </c>
      <c r="D739" s="70" t="s">
        <v>433</v>
      </c>
      <c r="E739" s="71">
        <v>183</v>
      </c>
      <c r="F739" s="72" t="s">
        <v>366</v>
      </c>
      <c r="G739" s="72">
        <v>669</v>
      </c>
      <c r="H739" s="72" t="s">
        <v>189</v>
      </c>
    </row>
    <row r="740" spans="1:8">
      <c r="A740" s="68">
        <v>41110</v>
      </c>
      <c r="B740" s="69">
        <v>1</v>
      </c>
      <c r="C740" s="68">
        <v>41088</v>
      </c>
      <c r="D740" s="70" t="s">
        <v>434</v>
      </c>
      <c r="E740" s="71">
        <v>120</v>
      </c>
      <c r="F740" s="72" t="s">
        <v>366</v>
      </c>
      <c r="G740" s="72">
        <v>654</v>
      </c>
      <c r="H740" s="72" t="s">
        <v>168</v>
      </c>
    </row>
    <row r="741" spans="1:8">
      <c r="A741" s="68">
        <v>41110</v>
      </c>
      <c r="B741" s="69"/>
      <c r="C741" s="68">
        <v>41097</v>
      </c>
      <c r="D741" s="70" t="s">
        <v>435</v>
      </c>
      <c r="E741" s="71">
        <v>120</v>
      </c>
      <c r="F741" s="72" t="s">
        <v>366</v>
      </c>
      <c r="G741" s="72">
        <v>700</v>
      </c>
      <c r="H741" s="72" t="s">
        <v>168</v>
      </c>
    </row>
    <row r="742" spans="1:8">
      <c r="A742" s="68">
        <v>41110</v>
      </c>
      <c r="B742" s="69"/>
      <c r="C742" s="68">
        <v>41097</v>
      </c>
      <c r="D742" s="70" t="s">
        <v>436</v>
      </c>
      <c r="E742" s="71">
        <v>120</v>
      </c>
      <c r="F742" s="72" t="s">
        <v>366</v>
      </c>
      <c r="G742" s="72">
        <v>699</v>
      </c>
      <c r="H742" s="72" t="s">
        <v>168</v>
      </c>
    </row>
    <row r="743" spans="1:8">
      <c r="A743" s="68">
        <v>41110</v>
      </c>
      <c r="B743" s="69"/>
      <c r="C743" s="68">
        <v>41097</v>
      </c>
      <c r="D743" s="70" t="s">
        <v>437</v>
      </c>
      <c r="E743" s="71">
        <v>120</v>
      </c>
      <c r="F743" s="72" t="s">
        <v>366</v>
      </c>
      <c r="G743" s="72">
        <v>698</v>
      </c>
      <c r="H743" s="72" t="s">
        <v>168</v>
      </c>
    </row>
    <row r="744" spans="1:8">
      <c r="A744" s="68">
        <v>41110</v>
      </c>
      <c r="B744" s="69">
        <v>927</v>
      </c>
      <c r="C744" s="68">
        <v>41027</v>
      </c>
      <c r="D744" s="70" t="s">
        <v>428</v>
      </c>
      <c r="E744" s="71">
        <v>183</v>
      </c>
      <c r="F744" s="72" t="s">
        <v>366</v>
      </c>
      <c r="G744" s="72">
        <v>668</v>
      </c>
      <c r="H744" s="72" t="s">
        <v>189</v>
      </c>
    </row>
    <row r="745" spans="1:8">
      <c r="A745" s="68">
        <v>41110</v>
      </c>
      <c r="B745" s="69"/>
      <c r="C745" s="68">
        <v>41097</v>
      </c>
      <c r="D745" s="70" t="s">
        <v>438</v>
      </c>
      <c r="E745" s="71">
        <v>320</v>
      </c>
      <c r="F745" s="72" t="s">
        <v>366</v>
      </c>
      <c r="G745" s="72">
        <v>697</v>
      </c>
      <c r="H745" s="72" t="s">
        <v>168</v>
      </c>
    </row>
    <row r="746" spans="1:8">
      <c r="A746" s="68">
        <v>41110</v>
      </c>
      <c r="B746" s="69" t="s">
        <v>1038</v>
      </c>
      <c r="C746" s="68">
        <v>41088</v>
      </c>
      <c r="D746" s="70" t="s">
        <v>439</v>
      </c>
      <c r="E746" s="71">
        <v>120</v>
      </c>
      <c r="F746" s="72" t="s">
        <v>366</v>
      </c>
      <c r="G746" s="72">
        <v>656</v>
      </c>
      <c r="H746" s="72" t="s">
        <v>168</v>
      </c>
    </row>
    <row r="747" spans="1:8">
      <c r="A747" s="68">
        <v>41110</v>
      </c>
      <c r="B747" s="69" t="s">
        <v>1038</v>
      </c>
      <c r="C747" s="68">
        <v>41088</v>
      </c>
      <c r="D747" s="70" t="s">
        <v>440</v>
      </c>
      <c r="E747" s="71">
        <v>120</v>
      </c>
      <c r="F747" s="72" t="s">
        <v>366</v>
      </c>
      <c r="G747" s="72">
        <v>655</v>
      </c>
      <c r="H747" s="72" t="s">
        <v>168</v>
      </c>
    </row>
    <row r="748" spans="1:8">
      <c r="A748" s="68">
        <v>41110</v>
      </c>
      <c r="B748" s="69">
        <v>45</v>
      </c>
      <c r="C748" s="68">
        <v>41090</v>
      </c>
      <c r="D748" s="70" t="s">
        <v>826</v>
      </c>
      <c r="E748" s="71">
        <v>16714</v>
      </c>
      <c r="F748" s="72" t="s">
        <v>366</v>
      </c>
      <c r="G748" s="72">
        <v>679</v>
      </c>
      <c r="H748" s="72" t="s">
        <v>173</v>
      </c>
    </row>
    <row r="749" spans="1:8">
      <c r="A749" s="68">
        <v>41110</v>
      </c>
      <c r="B749" s="69">
        <v>121</v>
      </c>
      <c r="C749" s="68">
        <v>41088</v>
      </c>
      <c r="D749" s="70" t="s">
        <v>889</v>
      </c>
      <c r="E749" s="71">
        <v>231.8</v>
      </c>
      <c r="F749" s="72" t="s">
        <v>366</v>
      </c>
      <c r="G749" s="72">
        <v>652</v>
      </c>
      <c r="H749" s="72" t="s">
        <v>1</v>
      </c>
    </row>
    <row r="750" spans="1:8">
      <c r="A750" s="68">
        <v>41110</v>
      </c>
      <c r="B750" s="69">
        <v>29482</v>
      </c>
      <c r="C750" s="68">
        <v>41090</v>
      </c>
      <c r="D750" s="70" t="s">
        <v>643</v>
      </c>
      <c r="E750" s="71">
        <v>154.6</v>
      </c>
      <c r="F750" s="72" t="s">
        <v>366</v>
      </c>
      <c r="G750" s="72">
        <v>665</v>
      </c>
      <c r="H750" s="72" t="s">
        <v>162</v>
      </c>
    </row>
    <row r="751" spans="1:8">
      <c r="A751" s="68">
        <v>41110</v>
      </c>
      <c r="B751" s="69" t="s">
        <v>441</v>
      </c>
      <c r="C751" s="68">
        <v>41089</v>
      </c>
      <c r="D751" s="70" t="s">
        <v>442</v>
      </c>
      <c r="E751" s="71">
        <v>719.68</v>
      </c>
      <c r="F751" s="72"/>
      <c r="G751" s="72">
        <v>666</v>
      </c>
      <c r="H751" s="72" t="s">
        <v>163</v>
      </c>
    </row>
    <row r="752" spans="1:8">
      <c r="A752" s="68">
        <v>41110</v>
      </c>
      <c r="B752" s="69">
        <v>1435</v>
      </c>
      <c r="C752" s="68">
        <v>41081</v>
      </c>
      <c r="D752" s="70" t="s">
        <v>443</v>
      </c>
      <c r="E752" s="71">
        <v>145</v>
      </c>
      <c r="F752" s="72" t="s">
        <v>366</v>
      </c>
      <c r="G752" s="72">
        <v>648</v>
      </c>
      <c r="H752" s="72" t="s">
        <v>389</v>
      </c>
    </row>
    <row r="753" spans="1:8">
      <c r="A753" s="68">
        <v>41110</v>
      </c>
      <c r="B753" s="69">
        <v>1434</v>
      </c>
      <c r="C753" s="68">
        <v>41081</v>
      </c>
      <c r="D753" s="70" t="s">
        <v>443</v>
      </c>
      <c r="E753" s="71">
        <v>290</v>
      </c>
      <c r="F753" s="72" t="s">
        <v>366</v>
      </c>
      <c r="G753" s="72">
        <v>649</v>
      </c>
      <c r="H753" s="72" t="s">
        <v>389</v>
      </c>
    </row>
    <row r="754" spans="1:8">
      <c r="A754" s="68">
        <v>41110</v>
      </c>
      <c r="B754" s="69">
        <v>3161002022</v>
      </c>
      <c r="C754" s="68">
        <v>41088</v>
      </c>
      <c r="D754" s="70" t="s">
        <v>444</v>
      </c>
      <c r="E754" s="71">
        <v>75</v>
      </c>
      <c r="F754" s="72" t="s">
        <v>366</v>
      </c>
      <c r="G754" s="72">
        <v>653</v>
      </c>
      <c r="H754" s="72" t="s">
        <v>389</v>
      </c>
    </row>
    <row r="755" spans="1:8">
      <c r="A755" s="68">
        <v>41110</v>
      </c>
      <c r="B755" s="69">
        <v>3161001940</v>
      </c>
      <c r="C755" s="68">
        <v>41080</v>
      </c>
      <c r="D755" s="70" t="s">
        <v>444</v>
      </c>
      <c r="E755" s="71">
        <v>76</v>
      </c>
      <c r="F755" s="72" t="s">
        <v>366</v>
      </c>
      <c r="G755" s="72">
        <v>686</v>
      </c>
      <c r="H755" s="72" t="s">
        <v>389</v>
      </c>
    </row>
    <row r="756" spans="1:8">
      <c r="A756" s="68">
        <v>41110</v>
      </c>
      <c r="B756" s="69">
        <v>23</v>
      </c>
      <c r="C756" s="68">
        <v>41087</v>
      </c>
      <c r="D756" s="70" t="s">
        <v>445</v>
      </c>
      <c r="E756" s="71">
        <v>219.6</v>
      </c>
      <c r="F756" s="72" t="s">
        <v>366</v>
      </c>
      <c r="G756" s="72">
        <v>673</v>
      </c>
      <c r="H756" s="72" t="s">
        <v>189</v>
      </c>
    </row>
    <row r="757" spans="1:8">
      <c r="A757" s="68">
        <v>41110</v>
      </c>
      <c r="B757" s="69">
        <v>1</v>
      </c>
      <c r="C757" s="68">
        <v>41082</v>
      </c>
      <c r="D757" s="70" t="s">
        <v>446</v>
      </c>
      <c r="E757" s="71">
        <v>120</v>
      </c>
      <c r="F757" s="72" t="s">
        <v>366</v>
      </c>
      <c r="G757" s="72">
        <v>631</v>
      </c>
      <c r="H757" s="72" t="s">
        <v>168</v>
      </c>
    </row>
    <row r="758" spans="1:8">
      <c r="A758" s="68">
        <v>41110</v>
      </c>
      <c r="B758" s="69">
        <v>2</v>
      </c>
      <c r="C758" s="68">
        <v>41045</v>
      </c>
      <c r="D758" s="70" t="s">
        <v>447</v>
      </c>
      <c r="E758" s="71">
        <v>209.02</v>
      </c>
      <c r="F758" s="72" t="s">
        <v>366</v>
      </c>
      <c r="G758" s="72">
        <v>480</v>
      </c>
      <c r="H758" s="72" t="s">
        <v>390</v>
      </c>
    </row>
    <row r="759" spans="1:8">
      <c r="A759" s="68">
        <v>41110</v>
      </c>
      <c r="B759" s="69">
        <v>1</v>
      </c>
      <c r="C759" s="68">
        <v>41082</v>
      </c>
      <c r="D759" s="70" t="s">
        <v>448</v>
      </c>
      <c r="E759" s="71">
        <v>120</v>
      </c>
      <c r="F759" s="72" t="s">
        <v>366</v>
      </c>
      <c r="G759" s="72">
        <v>630</v>
      </c>
      <c r="H759" s="72" t="s">
        <v>168</v>
      </c>
    </row>
    <row r="760" spans="1:8">
      <c r="A760" s="68">
        <v>41110</v>
      </c>
      <c r="B760" s="69"/>
      <c r="C760" s="68">
        <v>41082</v>
      </c>
      <c r="D760" s="70" t="s">
        <v>639</v>
      </c>
      <c r="E760" s="71">
        <v>120</v>
      </c>
      <c r="F760" s="72" t="s">
        <v>366</v>
      </c>
      <c r="G760" s="72">
        <v>634</v>
      </c>
      <c r="H760" s="72" t="s">
        <v>168</v>
      </c>
    </row>
    <row r="761" spans="1:8">
      <c r="A761" s="148">
        <v>41110</v>
      </c>
      <c r="B761" s="149" t="s">
        <v>449</v>
      </c>
      <c r="C761" s="148">
        <v>41076</v>
      </c>
      <c r="D761" s="150" t="s">
        <v>450</v>
      </c>
      <c r="E761" s="151">
        <v>193980</v>
      </c>
      <c r="F761" s="152" t="s">
        <v>542</v>
      </c>
      <c r="G761" s="152">
        <v>599</v>
      </c>
      <c r="H761" s="152" t="s">
        <v>226</v>
      </c>
    </row>
    <row r="762" spans="1:8">
      <c r="A762" s="68">
        <v>41110</v>
      </c>
      <c r="B762" s="69" t="s">
        <v>451</v>
      </c>
      <c r="C762" s="68">
        <v>41083</v>
      </c>
      <c r="D762" s="70" t="s">
        <v>452</v>
      </c>
      <c r="E762" s="71">
        <v>1068.8</v>
      </c>
      <c r="F762" s="72" t="s">
        <v>379</v>
      </c>
      <c r="G762" s="72">
        <v>650</v>
      </c>
      <c r="H762" s="72" t="s">
        <v>390</v>
      </c>
    </row>
    <row r="763" spans="1:8">
      <c r="A763" s="68">
        <v>41110</v>
      </c>
      <c r="B763" s="69" t="s">
        <v>527</v>
      </c>
      <c r="C763" s="68">
        <v>41066</v>
      </c>
      <c r="D763" s="70" t="s">
        <v>710</v>
      </c>
      <c r="E763" s="71">
        <v>86.36</v>
      </c>
      <c r="F763" s="72" t="s">
        <v>383</v>
      </c>
      <c r="G763" s="72">
        <v>682</v>
      </c>
      <c r="H763" s="72" t="s">
        <v>387</v>
      </c>
    </row>
    <row r="764" spans="1:8">
      <c r="A764" s="68">
        <v>41110</v>
      </c>
      <c r="B764" s="69" t="s">
        <v>1073</v>
      </c>
      <c r="C764" s="68">
        <v>41066</v>
      </c>
      <c r="D764" s="70" t="s">
        <v>710</v>
      </c>
      <c r="E764" s="71">
        <v>44.5</v>
      </c>
      <c r="F764" s="72" t="s">
        <v>383</v>
      </c>
      <c r="G764" s="72">
        <v>683</v>
      </c>
      <c r="H764" s="72" t="s">
        <v>221</v>
      </c>
    </row>
    <row r="765" spans="1:8">
      <c r="A765" s="68">
        <v>41110</v>
      </c>
      <c r="B765" s="69" t="s">
        <v>806</v>
      </c>
      <c r="C765" s="68">
        <v>41093</v>
      </c>
      <c r="D765" s="70" t="s">
        <v>710</v>
      </c>
      <c r="E765" s="71">
        <v>36.6</v>
      </c>
      <c r="F765" s="72" t="s">
        <v>383</v>
      </c>
      <c r="G765" s="72">
        <v>684</v>
      </c>
      <c r="H765" s="72" t="s">
        <v>221</v>
      </c>
    </row>
    <row r="766" spans="1:8">
      <c r="A766" s="68">
        <v>41110</v>
      </c>
      <c r="B766" s="69" t="s">
        <v>804</v>
      </c>
      <c r="C766" s="68">
        <v>41093</v>
      </c>
      <c r="D766" s="70" t="s">
        <v>710</v>
      </c>
      <c r="E766" s="71">
        <v>106.36</v>
      </c>
      <c r="F766" s="72" t="s">
        <v>383</v>
      </c>
      <c r="G766" s="72">
        <v>685</v>
      </c>
      <c r="H766" s="72" t="s">
        <v>387</v>
      </c>
    </row>
    <row r="767" spans="1:8">
      <c r="A767" s="68">
        <v>41110</v>
      </c>
      <c r="B767" s="69" t="s">
        <v>453</v>
      </c>
      <c r="C767" s="68">
        <v>41016</v>
      </c>
      <c r="D767" s="70" t="s">
        <v>433</v>
      </c>
      <c r="E767" s="71">
        <v>366</v>
      </c>
      <c r="F767" s="72" t="s">
        <v>160</v>
      </c>
      <c r="G767" s="72">
        <v>659</v>
      </c>
      <c r="H767" s="72" t="s">
        <v>189</v>
      </c>
    </row>
    <row r="768" spans="1:8">
      <c r="A768" s="68">
        <v>41117</v>
      </c>
      <c r="B768" s="69" t="s">
        <v>1038</v>
      </c>
      <c r="C768" s="68">
        <v>41002</v>
      </c>
      <c r="D768" s="70" t="s">
        <v>253</v>
      </c>
      <c r="E768" s="71">
        <v>630</v>
      </c>
      <c r="F768" s="72" t="s">
        <v>360</v>
      </c>
      <c r="G768" s="72">
        <v>424</v>
      </c>
      <c r="H768" s="72" t="s">
        <v>389</v>
      </c>
    </row>
    <row r="769" spans="1:8">
      <c r="A769" s="68">
        <v>41117</v>
      </c>
      <c r="B769" s="69" t="s">
        <v>1038</v>
      </c>
      <c r="C769" s="68">
        <v>41075</v>
      </c>
      <c r="D769" s="70" t="s">
        <v>459</v>
      </c>
      <c r="E769" s="71">
        <v>120</v>
      </c>
      <c r="F769" s="72" t="s">
        <v>366</v>
      </c>
      <c r="G769" s="72">
        <v>583</v>
      </c>
      <c r="H769" s="72" t="s">
        <v>168</v>
      </c>
    </row>
    <row r="770" spans="1:8">
      <c r="A770" s="68">
        <v>41117</v>
      </c>
      <c r="B770" s="69" t="s">
        <v>1038</v>
      </c>
      <c r="C770" s="68">
        <v>41075</v>
      </c>
      <c r="D770" s="70" t="s">
        <v>460</v>
      </c>
      <c r="E770" s="71">
        <v>120</v>
      </c>
      <c r="F770" s="72" t="s">
        <v>366</v>
      </c>
      <c r="G770" s="72">
        <v>582</v>
      </c>
      <c r="H770" s="72" t="s">
        <v>168</v>
      </c>
    </row>
    <row r="771" spans="1:8">
      <c r="A771" s="68">
        <v>41117</v>
      </c>
      <c r="B771" s="69" t="s">
        <v>461</v>
      </c>
      <c r="C771" s="68">
        <v>41027</v>
      </c>
      <c r="D771" s="70" t="s">
        <v>462</v>
      </c>
      <c r="E771" s="71">
        <v>480.13</v>
      </c>
      <c r="F771" s="72" t="s">
        <v>360</v>
      </c>
      <c r="G771" s="72">
        <v>315</v>
      </c>
      <c r="H771" s="72" t="s">
        <v>389</v>
      </c>
    </row>
    <row r="772" spans="1:8">
      <c r="A772" s="68">
        <v>41117</v>
      </c>
      <c r="B772" s="69" t="s">
        <v>463</v>
      </c>
      <c r="C772" s="68">
        <v>41089</v>
      </c>
      <c r="D772" s="70" t="s">
        <v>684</v>
      </c>
      <c r="E772" s="71">
        <v>46.97</v>
      </c>
      <c r="F772" s="72" t="s">
        <v>372</v>
      </c>
      <c r="G772" s="72">
        <v>753</v>
      </c>
      <c r="H772" s="72" t="s">
        <v>165</v>
      </c>
    </row>
    <row r="773" spans="1:8">
      <c r="A773" s="68">
        <v>41117</v>
      </c>
      <c r="B773" s="69" t="s">
        <v>464</v>
      </c>
      <c r="C773" s="68">
        <v>41089</v>
      </c>
      <c r="D773" s="70" t="s">
        <v>684</v>
      </c>
      <c r="E773" s="71">
        <v>61</v>
      </c>
      <c r="F773" s="72" t="s">
        <v>366</v>
      </c>
      <c r="G773" s="72">
        <v>755</v>
      </c>
      <c r="H773" s="72" t="s">
        <v>165</v>
      </c>
    </row>
    <row r="774" spans="1:8">
      <c r="A774" s="68">
        <v>41117</v>
      </c>
      <c r="B774" s="69" t="s">
        <v>465</v>
      </c>
      <c r="C774" s="68">
        <v>41089</v>
      </c>
      <c r="D774" s="70" t="s">
        <v>684</v>
      </c>
      <c r="E774" s="71">
        <v>24.4</v>
      </c>
      <c r="F774" s="72" t="s">
        <v>379</v>
      </c>
      <c r="G774" s="72">
        <v>754</v>
      </c>
      <c r="H774" s="72" t="s">
        <v>165</v>
      </c>
    </row>
    <row r="775" spans="1:8">
      <c r="A775" s="68">
        <v>41117</v>
      </c>
      <c r="B775" s="69" t="s">
        <v>466</v>
      </c>
      <c r="C775" s="68">
        <v>41060</v>
      </c>
      <c r="D775" s="70" t="s">
        <v>684</v>
      </c>
      <c r="E775" s="71">
        <v>98.82</v>
      </c>
      <c r="F775" s="72" t="s">
        <v>366</v>
      </c>
      <c r="G775" s="72">
        <v>586</v>
      </c>
      <c r="H775" s="72" t="s">
        <v>165</v>
      </c>
    </row>
    <row r="776" spans="1:8">
      <c r="A776" s="68">
        <v>41117</v>
      </c>
      <c r="B776" s="69" t="s">
        <v>467</v>
      </c>
      <c r="C776" s="68">
        <v>41060</v>
      </c>
      <c r="D776" s="70" t="s">
        <v>684</v>
      </c>
      <c r="E776" s="71">
        <v>21.96</v>
      </c>
      <c r="F776" s="72" t="s">
        <v>379</v>
      </c>
      <c r="G776" s="72">
        <v>590</v>
      </c>
      <c r="H776" s="72" t="s">
        <v>165</v>
      </c>
    </row>
    <row r="777" spans="1:8">
      <c r="A777" s="68">
        <v>41117</v>
      </c>
      <c r="B777" s="69" t="s">
        <v>468</v>
      </c>
      <c r="C777" s="68">
        <v>41060</v>
      </c>
      <c r="D777" s="70" t="s">
        <v>684</v>
      </c>
      <c r="E777" s="71">
        <v>52.46</v>
      </c>
      <c r="F777" s="72" t="s">
        <v>360</v>
      </c>
      <c r="G777" s="72">
        <v>587</v>
      </c>
      <c r="H777" s="72" t="s">
        <v>165</v>
      </c>
    </row>
    <row r="778" spans="1:8">
      <c r="A778" s="68">
        <v>41117</v>
      </c>
      <c r="B778" s="69" t="s">
        <v>469</v>
      </c>
      <c r="C778" s="68">
        <v>41060</v>
      </c>
      <c r="D778" s="70" t="s">
        <v>684</v>
      </c>
      <c r="E778" s="71">
        <v>54.9</v>
      </c>
      <c r="F778" s="72" t="s">
        <v>372</v>
      </c>
      <c r="G778" s="72">
        <v>589</v>
      </c>
      <c r="H778" s="72" t="s">
        <v>165</v>
      </c>
    </row>
    <row r="779" spans="1:8">
      <c r="A779" s="68">
        <v>41117</v>
      </c>
      <c r="B779" s="69" t="s">
        <v>470</v>
      </c>
      <c r="C779" s="68">
        <v>41027</v>
      </c>
      <c r="D779" s="70" t="s">
        <v>684</v>
      </c>
      <c r="E779" s="71">
        <v>30.5</v>
      </c>
      <c r="F779" s="72" t="s">
        <v>357</v>
      </c>
      <c r="G779" s="72">
        <v>335</v>
      </c>
      <c r="H779" s="72" t="s">
        <v>165</v>
      </c>
    </row>
    <row r="780" spans="1:8">
      <c r="A780" s="84">
        <v>41123</v>
      </c>
      <c r="B780" s="85" t="s">
        <v>1071</v>
      </c>
      <c r="C780" s="86">
        <v>41089</v>
      </c>
      <c r="D780" s="87" t="s">
        <v>488</v>
      </c>
      <c r="E780" s="88">
        <v>1622.97</v>
      </c>
      <c r="F780" s="89" t="s">
        <v>383</v>
      </c>
      <c r="G780" s="89">
        <v>693</v>
      </c>
      <c r="H780" s="90" t="s">
        <v>224</v>
      </c>
    </row>
    <row r="781" spans="1:8">
      <c r="A781" s="91">
        <v>41123</v>
      </c>
      <c r="B781" s="92" t="s">
        <v>1071</v>
      </c>
      <c r="C781" s="93">
        <v>41089</v>
      </c>
      <c r="D781" s="94" t="s">
        <v>488</v>
      </c>
      <c r="E781" s="95">
        <v>1622.97</v>
      </c>
      <c r="F781" s="96" t="s">
        <v>366</v>
      </c>
      <c r="G781" s="96">
        <v>693</v>
      </c>
      <c r="H781" s="97" t="s">
        <v>224</v>
      </c>
    </row>
    <row r="782" spans="1:8">
      <c r="A782" s="84">
        <v>41123</v>
      </c>
      <c r="B782" s="85" t="s">
        <v>818</v>
      </c>
      <c r="C782" s="86">
        <v>41089</v>
      </c>
      <c r="D782" s="87" t="s">
        <v>889</v>
      </c>
      <c r="E782" s="88">
        <v>158.6</v>
      </c>
      <c r="F782" s="89" t="s">
        <v>379</v>
      </c>
      <c r="G782" s="89">
        <v>694</v>
      </c>
      <c r="H782" s="90" t="s">
        <v>159</v>
      </c>
    </row>
    <row r="783" spans="1:8">
      <c r="A783" s="98">
        <v>41123</v>
      </c>
      <c r="B783" s="69" t="s">
        <v>818</v>
      </c>
      <c r="C783" s="68">
        <v>41089</v>
      </c>
      <c r="D783" s="70" t="s">
        <v>889</v>
      </c>
      <c r="E783" s="71">
        <v>290.77</v>
      </c>
      <c r="F783" s="72" t="s">
        <v>366</v>
      </c>
      <c r="G783" s="72">
        <v>694</v>
      </c>
      <c r="H783" s="99" t="s">
        <v>159</v>
      </c>
    </row>
    <row r="784" spans="1:8">
      <c r="A784" s="91">
        <v>41123</v>
      </c>
      <c r="B784" s="92" t="s">
        <v>818</v>
      </c>
      <c r="C784" s="93">
        <v>41089</v>
      </c>
      <c r="D784" s="94" t="s">
        <v>889</v>
      </c>
      <c r="E784" s="95">
        <v>52.87</v>
      </c>
      <c r="F784" s="96" t="s">
        <v>357</v>
      </c>
      <c r="G784" s="96">
        <v>694</v>
      </c>
      <c r="H784" s="97" t="s">
        <v>159</v>
      </c>
    </row>
    <row r="785" spans="1:8">
      <c r="A785" s="68">
        <v>41123</v>
      </c>
      <c r="B785" s="69" t="s">
        <v>489</v>
      </c>
      <c r="C785" s="68">
        <v>41025</v>
      </c>
      <c r="D785" s="70" t="s">
        <v>490</v>
      </c>
      <c r="E785" s="71">
        <v>4193.1400000000003</v>
      </c>
      <c r="F785" s="72" t="s">
        <v>360</v>
      </c>
      <c r="G785" s="72">
        <v>691</v>
      </c>
      <c r="H785" s="72" t="s">
        <v>164</v>
      </c>
    </row>
    <row r="786" spans="1:8">
      <c r="A786" s="68">
        <v>41123</v>
      </c>
      <c r="B786" s="69" t="s">
        <v>856</v>
      </c>
      <c r="C786" s="68">
        <v>41025</v>
      </c>
      <c r="D786" s="70" t="s">
        <v>490</v>
      </c>
      <c r="E786" s="71">
        <v>5545.04</v>
      </c>
      <c r="F786" s="72" t="s">
        <v>360</v>
      </c>
      <c r="G786" s="72">
        <v>692</v>
      </c>
      <c r="H786" s="72" t="s">
        <v>164</v>
      </c>
    </row>
    <row r="787" spans="1:8">
      <c r="A787" s="68">
        <v>41123</v>
      </c>
      <c r="B787" s="69" t="s">
        <v>491</v>
      </c>
      <c r="C787" s="68">
        <v>41101</v>
      </c>
      <c r="D787" s="70" t="s">
        <v>492</v>
      </c>
      <c r="E787" s="71">
        <v>14000</v>
      </c>
      <c r="F787" s="72" t="s">
        <v>379</v>
      </c>
      <c r="G787" s="72">
        <v>704</v>
      </c>
      <c r="H787" s="72" t="s">
        <v>192</v>
      </c>
    </row>
    <row r="788" spans="1:8">
      <c r="A788" s="68">
        <v>41123</v>
      </c>
      <c r="B788" s="69" t="s">
        <v>493</v>
      </c>
      <c r="C788" s="68">
        <v>41072</v>
      </c>
      <c r="D788" s="70" t="s">
        <v>675</v>
      </c>
      <c r="E788" s="71">
        <v>45</v>
      </c>
      <c r="F788" s="72" t="s">
        <v>366</v>
      </c>
      <c r="G788" s="72">
        <v>570</v>
      </c>
      <c r="H788" s="72" t="s">
        <v>389</v>
      </c>
    </row>
    <row r="789" spans="1:8">
      <c r="A789" s="68">
        <v>41123</v>
      </c>
      <c r="B789" s="69" t="s">
        <v>494</v>
      </c>
      <c r="C789" s="68">
        <v>41072</v>
      </c>
      <c r="D789" s="70" t="s">
        <v>675</v>
      </c>
      <c r="E789" s="71">
        <v>85</v>
      </c>
      <c r="F789" s="72" t="s">
        <v>366</v>
      </c>
      <c r="G789" s="72">
        <v>571</v>
      </c>
      <c r="H789" s="72" t="s">
        <v>389</v>
      </c>
    </row>
    <row r="790" spans="1:8">
      <c r="A790" s="68">
        <v>41123</v>
      </c>
      <c r="B790" s="69" t="s">
        <v>495</v>
      </c>
      <c r="C790" s="68">
        <v>41072</v>
      </c>
      <c r="D790" s="70" t="s">
        <v>675</v>
      </c>
      <c r="E790" s="71">
        <v>148.01</v>
      </c>
      <c r="F790" s="72" t="s">
        <v>366</v>
      </c>
      <c r="G790" s="72">
        <v>572</v>
      </c>
      <c r="H790" s="72" t="s">
        <v>389</v>
      </c>
    </row>
    <row r="791" spans="1:8">
      <c r="A791" s="68">
        <v>41123</v>
      </c>
      <c r="B791" s="69" t="s">
        <v>282</v>
      </c>
      <c r="C791" s="68">
        <v>41003</v>
      </c>
      <c r="D791" s="70" t="s">
        <v>283</v>
      </c>
      <c r="E791" s="71">
        <v>10</v>
      </c>
      <c r="F791" s="72" t="s">
        <v>357</v>
      </c>
      <c r="G791" s="72">
        <v>188</v>
      </c>
      <c r="H791" s="72" t="s">
        <v>228</v>
      </c>
    </row>
    <row r="792" spans="1:8">
      <c r="A792" s="68">
        <v>41123</v>
      </c>
      <c r="B792" s="69" t="s">
        <v>284</v>
      </c>
      <c r="C792" s="68">
        <v>41061</v>
      </c>
      <c r="D792" s="70" t="s">
        <v>285</v>
      </c>
      <c r="E792" s="71">
        <v>90</v>
      </c>
      <c r="F792" s="72" t="s">
        <v>366</v>
      </c>
      <c r="G792" s="72">
        <v>595</v>
      </c>
      <c r="H792" s="72" t="s">
        <v>389</v>
      </c>
    </row>
    <row r="793" spans="1:8">
      <c r="A793" s="68">
        <v>41123</v>
      </c>
      <c r="B793" s="69" t="s">
        <v>286</v>
      </c>
      <c r="C793" s="68">
        <v>41003</v>
      </c>
      <c r="D793" s="70" t="s">
        <v>288</v>
      </c>
      <c r="E793" s="71">
        <v>225</v>
      </c>
      <c r="F793" s="72" t="s">
        <v>360</v>
      </c>
      <c r="G793" s="72">
        <v>210</v>
      </c>
      <c r="H793" s="72" t="s">
        <v>389</v>
      </c>
    </row>
    <row r="794" spans="1:8">
      <c r="A794" s="68">
        <v>41123</v>
      </c>
      <c r="B794" s="69" t="s">
        <v>287</v>
      </c>
      <c r="C794" s="68">
        <v>41003</v>
      </c>
      <c r="D794" s="70" t="s">
        <v>288</v>
      </c>
      <c r="E794" s="71">
        <v>105</v>
      </c>
      <c r="F794" s="72" t="s">
        <v>360</v>
      </c>
      <c r="G794" s="72">
        <v>211</v>
      </c>
      <c r="H794" s="72" t="s">
        <v>389</v>
      </c>
    </row>
    <row r="795" spans="1:8">
      <c r="A795" s="68">
        <v>41123</v>
      </c>
      <c r="B795" s="69" t="s">
        <v>924</v>
      </c>
      <c r="C795" s="68">
        <v>41007</v>
      </c>
      <c r="D795" s="70" t="s">
        <v>288</v>
      </c>
      <c r="E795" s="71">
        <v>315</v>
      </c>
      <c r="F795" s="72" t="s">
        <v>360</v>
      </c>
      <c r="G795" s="72">
        <v>212</v>
      </c>
      <c r="H795" s="72" t="s">
        <v>389</v>
      </c>
    </row>
    <row r="796" spans="1:8">
      <c r="A796" s="38">
        <v>41125</v>
      </c>
      <c r="B796" s="50"/>
      <c r="C796" s="38">
        <v>41109</v>
      </c>
      <c r="D796" s="39" t="s">
        <v>471</v>
      </c>
      <c r="E796" s="40">
        <v>900</v>
      </c>
      <c r="F796" s="67"/>
      <c r="G796" s="67"/>
      <c r="H796" s="67"/>
    </row>
    <row r="797" spans="1:8">
      <c r="A797" s="38">
        <v>41125</v>
      </c>
      <c r="B797" s="50"/>
      <c r="C797" s="38">
        <v>41109</v>
      </c>
      <c r="D797" s="39" t="s">
        <v>471</v>
      </c>
      <c r="E797" s="40">
        <v>1500</v>
      </c>
      <c r="F797" s="67"/>
      <c r="G797" s="67"/>
      <c r="H797" s="67"/>
    </row>
    <row r="798" spans="1:8">
      <c r="A798" s="68">
        <v>41125</v>
      </c>
      <c r="B798" s="69" t="s">
        <v>1038</v>
      </c>
      <c r="C798" s="68">
        <v>41115</v>
      </c>
      <c r="D798" s="70" t="s">
        <v>472</v>
      </c>
      <c r="E798" s="71">
        <v>183</v>
      </c>
      <c r="F798" s="72" t="s">
        <v>357</v>
      </c>
      <c r="G798" s="72">
        <v>796</v>
      </c>
      <c r="H798" s="72" t="s">
        <v>166</v>
      </c>
    </row>
    <row r="799" spans="1:8">
      <c r="A799" s="68">
        <v>41125</v>
      </c>
      <c r="B799" s="69" t="s">
        <v>473</v>
      </c>
      <c r="C799" s="68">
        <v>41094</v>
      </c>
      <c r="D799" s="70" t="s">
        <v>474</v>
      </c>
      <c r="E799" s="71">
        <v>3965</v>
      </c>
      <c r="F799" s="72" t="s">
        <v>372</v>
      </c>
      <c r="G799" s="72">
        <v>756</v>
      </c>
      <c r="H799" s="72" t="s">
        <v>166</v>
      </c>
    </row>
    <row r="800" spans="1:8">
      <c r="A800" s="68">
        <v>41125</v>
      </c>
      <c r="B800" s="69" t="s">
        <v>616</v>
      </c>
      <c r="C800" s="68">
        <v>41122</v>
      </c>
      <c r="D800" s="70" t="s">
        <v>475</v>
      </c>
      <c r="E800" s="71">
        <v>10248</v>
      </c>
      <c r="F800" s="72" t="s">
        <v>357</v>
      </c>
      <c r="G800" s="72">
        <v>813</v>
      </c>
      <c r="H800" s="72" t="s">
        <v>164</v>
      </c>
    </row>
    <row r="801" spans="1:8">
      <c r="A801" s="84">
        <v>41125</v>
      </c>
      <c r="B801" s="85" t="s">
        <v>476</v>
      </c>
      <c r="C801" s="86">
        <v>41094</v>
      </c>
      <c r="D801" s="87" t="s">
        <v>554</v>
      </c>
      <c r="E801" s="88">
        <v>973.07</v>
      </c>
      <c r="F801" s="89" t="s">
        <v>366</v>
      </c>
      <c r="G801" s="89">
        <v>712</v>
      </c>
      <c r="H801" s="90" t="s">
        <v>198</v>
      </c>
    </row>
    <row r="802" spans="1:8">
      <c r="A802" s="91">
        <v>41125</v>
      </c>
      <c r="B802" s="92" t="s">
        <v>476</v>
      </c>
      <c r="C802" s="93">
        <v>41094</v>
      </c>
      <c r="D802" s="94" t="s">
        <v>554</v>
      </c>
      <c r="E802" s="95">
        <v>6.41</v>
      </c>
      <c r="F802" s="96" t="s">
        <v>366</v>
      </c>
      <c r="G802" s="96">
        <v>712</v>
      </c>
      <c r="H802" s="97" t="s">
        <v>180</v>
      </c>
    </row>
    <row r="803" spans="1:8">
      <c r="A803" s="68">
        <v>41125</v>
      </c>
      <c r="B803" s="69" t="s">
        <v>477</v>
      </c>
      <c r="C803" s="68">
        <v>41090</v>
      </c>
      <c r="D803" s="70" t="s">
        <v>478</v>
      </c>
      <c r="E803" s="71">
        <v>85.4</v>
      </c>
      <c r="F803" s="72" t="s">
        <v>366</v>
      </c>
      <c r="G803" s="72">
        <v>726</v>
      </c>
      <c r="H803" s="72" t="s">
        <v>3448</v>
      </c>
    </row>
    <row r="804" spans="1:8">
      <c r="A804" s="68">
        <v>41125</v>
      </c>
      <c r="B804" s="69" t="s">
        <v>1073</v>
      </c>
      <c r="C804" s="68">
        <v>41093</v>
      </c>
      <c r="D804" s="112" t="s">
        <v>479</v>
      </c>
      <c r="E804" s="71">
        <v>1155</v>
      </c>
      <c r="F804" s="72" t="s">
        <v>366</v>
      </c>
      <c r="G804" s="72">
        <v>758</v>
      </c>
      <c r="H804" s="72" t="s">
        <v>389</v>
      </c>
    </row>
    <row r="805" spans="1:8">
      <c r="A805" s="84">
        <v>41125</v>
      </c>
      <c r="B805" s="85" t="s">
        <v>3482</v>
      </c>
      <c r="C805" s="86">
        <v>41175</v>
      </c>
      <c r="D805" s="87" t="s">
        <v>3485</v>
      </c>
      <c r="E805" s="88">
        <v>1115.42</v>
      </c>
      <c r="F805" s="89" t="s">
        <v>357</v>
      </c>
      <c r="G805" s="89">
        <v>949</v>
      </c>
      <c r="H805" s="90" t="s">
        <v>189</v>
      </c>
    </row>
    <row r="806" spans="1:8">
      <c r="A806" s="91">
        <v>41125</v>
      </c>
      <c r="B806" s="92" t="s">
        <v>3482</v>
      </c>
      <c r="C806" s="93">
        <v>41175</v>
      </c>
      <c r="D806" s="94" t="s">
        <v>3485</v>
      </c>
      <c r="E806" s="95">
        <v>1.22</v>
      </c>
      <c r="F806" s="96" t="s">
        <v>357</v>
      </c>
      <c r="G806" s="96">
        <v>949</v>
      </c>
      <c r="H806" s="97" t="s">
        <v>206</v>
      </c>
    </row>
    <row r="807" spans="1:8">
      <c r="A807" s="84">
        <v>41125</v>
      </c>
      <c r="B807" s="85" t="s">
        <v>3483</v>
      </c>
      <c r="C807" s="86">
        <v>41175</v>
      </c>
      <c r="D807" s="87" t="s">
        <v>3485</v>
      </c>
      <c r="E807" s="88">
        <v>379.89</v>
      </c>
      <c r="F807" s="89" t="s">
        <v>357</v>
      </c>
      <c r="G807" s="89">
        <v>950</v>
      </c>
      <c r="H807" s="90" t="s">
        <v>189</v>
      </c>
    </row>
    <row r="808" spans="1:8">
      <c r="A808" s="98">
        <v>41125</v>
      </c>
      <c r="B808" s="69" t="s">
        <v>3483</v>
      </c>
      <c r="C808" s="68">
        <v>41175</v>
      </c>
      <c r="D808" s="70" t="s">
        <v>3485</v>
      </c>
      <c r="E808" s="71">
        <v>2</v>
      </c>
      <c r="F808" s="72" t="s">
        <v>357</v>
      </c>
      <c r="G808" s="72">
        <v>950</v>
      </c>
      <c r="H808" s="99" t="s">
        <v>207</v>
      </c>
    </row>
    <row r="809" spans="1:8">
      <c r="A809" s="91">
        <v>41125</v>
      </c>
      <c r="B809" s="92" t="s">
        <v>3483</v>
      </c>
      <c r="C809" s="93">
        <v>41175</v>
      </c>
      <c r="D809" s="94" t="s">
        <v>3485</v>
      </c>
      <c r="E809" s="95">
        <v>1.22</v>
      </c>
      <c r="F809" s="96" t="s">
        <v>357</v>
      </c>
      <c r="G809" s="96">
        <v>950</v>
      </c>
      <c r="H809" s="97" t="s">
        <v>206</v>
      </c>
    </row>
    <row r="810" spans="1:8">
      <c r="A810" s="84">
        <v>41125</v>
      </c>
      <c r="B810" s="85" t="s">
        <v>3484</v>
      </c>
      <c r="C810" s="86">
        <v>41175</v>
      </c>
      <c r="D810" s="87" t="s">
        <v>3485</v>
      </c>
      <c r="E810" s="88">
        <v>379.89</v>
      </c>
      <c r="F810" s="89" t="s">
        <v>357</v>
      </c>
      <c r="G810" s="89">
        <v>950</v>
      </c>
      <c r="H810" s="90" t="s">
        <v>189</v>
      </c>
    </row>
    <row r="811" spans="1:8">
      <c r="A811" s="98">
        <v>41125</v>
      </c>
      <c r="B811" s="69" t="s">
        <v>3484</v>
      </c>
      <c r="C811" s="68">
        <v>41175</v>
      </c>
      <c r="D811" s="70" t="s">
        <v>3485</v>
      </c>
      <c r="E811" s="71">
        <v>2</v>
      </c>
      <c r="F811" s="72" t="s">
        <v>357</v>
      </c>
      <c r="G811" s="72">
        <v>950</v>
      </c>
      <c r="H811" s="99" t="s">
        <v>207</v>
      </c>
    </row>
    <row r="812" spans="1:8">
      <c r="A812" s="91">
        <v>41125</v>
      </c>
      <c r="B812" s="92" t="s">
        <v>3484</v>
      </c>
      <c r="C812" s="93">
        <v>41175</v>
      </c>
      <c r="D812" s="94" t="s">
        <v>3485</v>
      </c>
      <c r="E812" s="95">
        <v>1.22</v>
      </c>
      <c r="F812" s="96" t="s">
        <v>357</v>
      </c>
      <c r="G812" s="96">
        <v>950</v>
      </c>
      <c r="H812" s="97" t="s">
        <v>206</v>
      </c>
    </row>
    <row r="813" spans="1:8">
      <c r="A813" s="84">
        <v>41125</v>
      </c>
      <c r="B813" s="85" t="s">
        <v>3486</v>
      </c>
      <c r="C813" s="86">
        <v>41175</v>
      </c>
      <c r="D813" s="87" t="s">
        <v>3485</v>
      </c>
      <c r="E813" s="88">
        <v>836.57</v>
      </c>
      <c r="F813" s="89" t="s">
        <v>357</v>
      </c>
      <c r="G813" s="89">
        <v>952</v>
      </c>
      <c r="H813" s="90" t="s">
        <v>189</v>
      </c>
    </row>
    <row r="814" spans="1:8">
      <c r="A814" s="91">
        <v>41125</v>
      </c>
      <c r="B814" s="92" t="s">
        <v>3486</v>
      </c>
      <c r="C814" s="93">
        <v>41175</v>
      </c>
      <c r="D814" s="94" t="s">
        <v>3485</v>
      </c>
      <c r="E814" s="95">
        <v>1.22</v>
      </c>
      <c r="F814" s="96" t="s">
        <v>357</v>
      </c>
      <c r="G814" s="96">
        <v>952</v>
      </c>
      <c r="H814" s="97" t="s">
        <v>206</v>
      </c>
    </row>
    <row r="815" spans="1:8">
      <c r="A815" s="68">
        <v>41125</v>
      </c>
      <c r="B815" s="69" t="s">
        <v>480</v>
      </c>
      <c r="C815" s="68">
        <v>41115</v>
      </c>
      <c r="D815" s="70" t="s">
        <v>481</v>
      </c>
      <c r="E815" s="71">
        <v>12871</v>
      </c>
      <c r="F815" s="72" t="s">
        <v>379</v>
      </c>
      <c r="G815" s="72">
        <v>773</v>
      </c>
      <c r="H815" s="72" t="s">
        <v>192</v>
      </c>
    </row>
    <row r="816" spans="1:8">
      <c r="A816" s="68">
        <v>41125</v>
      </c>
      <c r="B816" s="69" t="s">
        <v>482</v>
      </c>
      <c r="C816" s="68">
        <v>41110</v>
      </c>
      <c r="D816" s="70" t="s">
        <v>483</v>
      </c>
      <c r="E816" s="71">
        <v>244</v>
      </c>
      <c r="F816" s="72" t="s">
        <v>372</v>
      </c>
      <c r="G816" s="72">
        <v>767</v>
      </c>
      <c r="H816" s="72" t="s">
        <v>164</v>
      </c>
    </row>
    <row r="817" spans="1:8">
      <c r="A817" s="68">
        <v>41125</v>
      </c>
      <c r="B817" s="69" t="s">
        <v>484</v>
      </c>
      <c r="C817" s="68">
        <v>41089</v>
      </c>
      <c r="D817" s="70" t="s">
        <v>709</v>
      </c>
      <c r="E817" s="71">
        <v>65.62</v>
      </c>
      <c r="F817" s="72" t="s">
        <v>366</v>
      </c>
      <c r="G817" s="72">
        <v>728</v>
      </c>
      <c r="H817" s="72" t="s">
        <v>182</v>
      </c>
    </row>
    <row r="818" spans="1:8">
      <c r="A818" s="68">
        <v>41125</v>
      </c>
      <c r="B818" s="69" t="s">
        <v>485</v>
      </c>
      <c r="C818" s="68">
        <v>41109</v>
      </c>
      <c r="D818" s="70" t="s">
        <v>486</v>
      </c>
      <c r="E818" s="71">
        <v>106.8</v>
      </c>
      <c r="F818" s="72" t="s">
        <v>366</v>
      </c>
      <c r="G818" s="72">
        <v>737</v>
      </c>
      <c r="H818" s="72" t="s">
        <v>172</v>
      </c>
    </row>
    <row r="819" spans="1:8">
      <c r="A819" s="68">
        <v>41125</v>
      </c>
      <c r="B819" s="69" t="s">
        <v>1057</v>
      </c>
      <c r="C819" s="68">
        <v>41110</v>
      </c>
      <c r="D819" s="70" t="s">
        <v>601</v>
      </c>
      <c r="E819" s="71">
        <v>1000</v>
      </c>
      <c r="F819" s="72" t="s">
        <v>366</v>
      </c>
      <c r="G819" s="72">
        <v>761</v>
      </c>
      <c r="H819" s="72" t="s">
        <v>168</v>
      </c>
    </row>
    <row r="820" spans="1:8">
      <c r="A820" s="68">
        <v>41125</v>
      </c>
      <c r="B820" s="69" t="s">
        <v>1038</v>
      </c>
      <c r="C820" s="68">
        <v>41117</v>
      </c>
      <c r="D820" s="70" t="s">
        <v>487</v>
      </c>
      <c r="E820" s="71">
        <v>360</v>
      </c>
      <c r="F820" s="72" t="s">
        <v>379</v>
      </c>
      <c r="G820" s="72">
        <v>809</v>
      </c>
      <c r="H820" s="72" t="s">
        <v>238</v>
      </c>
    </row>
    <row r="821" spans="1:8">
      <c r="A821" s="84">
        <v>41125</v>
      </c>
      <c r="B821" s="85" t="s">
        <v>496</v>
      </c>
      <c r="C821" s="86">
        <v>41097</v>
      </c>
      <c r="D821" s="87" t="s">
        <v>686</v>
      </c>
      <c r="E821" s="88">
        <v>18.3</v>
      </c>
      <c r="F821" s="89" t="s">
        <v>379</v>
      </c>
      <c r="G821" s="89">
        <v>730</v>
      </c>
      <c r="H821" s="90" t="s">
        <v>169</v>
      </c>
    </row>
    <row r="822" spans="1:8">
      <c r="A822" s="98">
        <v>41125</v>
      </c>
      <c r="B822" s="69" t="s">
        <v>496</v>
      </c>
      <c r="C822" s="68">
        <v>41097</v>
      </c>
      <c r="D822" s="70" t="s">
        <v>686</v>
      </c>
      <c r="E822" s="71">
        <v>9.15</v>
      </c>
      <c r="F822" s="72" t="s">
        <v>366</v>
      </c>
      <c r="G822" s="72">
        <v>730</v>
      </c>
      <c r="H822" s="99" t="s">
        <v>169</v>
      </c>
    </row>
    <row r="823" spans="1:8">
      <c r="A823" s="91">
        <v>41125</v>
      </c>
      <c r="B823" s="92" t="s">
        <v>496</v>
      </c>
      <c r="C823" s="93">
        <v>41097</v>
      </c>
      <c r="D823" s="94" t="s">
        <v>686</v>
      </c>
      <c r="E823" s="95">
        <v>18.3</v>
      </c>
      <c r="F823" s="96" t="s">
        <v>360</v>
      </c>
      <c r="G823" s="96">
        <v>730</v>
      </c>
      <c r="H823" s="97" t="s">
        <v>169</v>
      </c>
    </row>
    <row r="824" spans="1:8">
      <c r="A824" s="84">
        <v>41125</v>
      </c>
      <c r="B824" s="85" t="s">
        <v>295</v>
      </c>
      <c r="C824" s="86">
        <v>41117</v>
      </c>
      <c r="D824" s="87" t="s">
        <v>889</v>
      </c>
      <c r="E824" s="88">
        <v>179.06</v>
      </c>
      <c r="F824" s="89" t="s">
        <v>379</v>
      </c>
      <c r="G824" s="89">
        <v>780</v>
      </c>
      <c r="H824" s="90" t="s">
        <v>159</v>
      </c>
    </row>
    <row r="825" spans="1:8">
      <c r="A825" s="91">
        <v>41125</v>
      </c>
      <c r="B825" s="92" t="s">
        <v>295</v>
      </c>
      <c r="C825" s="93">
        <v>41117</v>
      </c>
      <c r="D825" s="94" t="s">
        <v>889</v>
      </c>
      <c r="E825" s="95">
        <v>230.23</v>
      </c>
      <c r="F825" s="96" t="s">
        <v>366</v>
      </c>
      <c r="G825" s="96">
        <v>780</v>
      </c>
      <c r="H825" s="97" t="s">
        <v>159</v>
      </c>
    </row>
    <row r="826" spans="1:8">
      <c r="A826" s="84">
        <v>41125</v>
      </c>
      <c r="B826" s="85" t="s">
        <v>812</v>
      </c>
      <c r="C826" s="86">
        <v>41117</v>
      </c>
      <c r="D826" s="87" t="s">
        <v>889</v>
      </c>
      <c r="E826" s="88">
        <v>1587.83</v>
      </c>
      <c r="F826" s="89" t="s">
        <v>366</v>
      </c>
      <c r="G826" s="89">
        <v>812</v>
      </c>
      <c r="H826" s="90" t="s">
        <v>3475</v>
      </c>
    </row>
    <row r="827" spans="1:8">
      <c r="A827" s="91">
        <v>41125</v>
      </c>
      <c r="B827" s="92" t="s">
        <v>812</v>
      </c>
      <c r="C827" s="93">
        <v>41117</v>
      </c>
      <c r="D827" s="94" t="s">
        <v>889</v>
      </c>
      <c r="E827" s="95">
        <v>1587.83</v>
      </c>
      <c r="F827" s="96" t="s">
        <v>383</v>
      </c>
      <c r="G827" s="96">
        <v>812</v>
      </c>
      <c r="H827" s="97" t="s">
        <v>3475</v>
      </c>
    </row>
    <row r="828" spans="1:8">
      <c r="A828" s="84">
        <v>41125</v>
      </c>
      <c r="B828" s="85" t="s">
        <v>656</v>
      </c>
      <c r="C828" s="86">
        <v>41089</v>
      </c>
      <c r="D828" s="87" t="s">
        <v>726</v>
      </c>
      <c r="E828" s="88">
        <v>133.9</v>
      </c>
      <c r="F828" s="89" t="s">
        <v>379</v>
      </c>
      <c r="G828" s="89">
        <v>776</v>
      </c>
      <c r="H828" s="90" t="s">
        <v>178</v>
      </c>
    </row>
    <row r="829" spans="1:8">
      <c r="A829" s="98">
        <v>41125</v>
      </c>
      <c r="B829" s="69" t="s">
        <v>656</v>
      </c>
      <c r="C829" s="68">
        <v>41089</v>
      </c>
      <c r="D829" s="70" t="s">
        <v>726</v>
      </c>
      <c r="E829" s="71">
        <v>312.44</v>
      </c>
      <c r="F829" s="72" t="s">
        <v>366</v>
      </c>
      <c r="G829" s="72">
        <v>776</v>
      </c>
      <c r="H829" s="99" t="s">
        <v>178</v>
      </c>
    </row>
    <row r="830" spans="1:8">
      <c r="A830" s="91">
        <v>41125</v>
      </c>
      <c r="B830" s="92" t="s">
        <v>656</v>
      </c>
      <c r="C830" s="93">
        <v>41089</v>
      </c>
      <c r="D830" s="94" t="s">
        <v>726</v>
      </c>
      <c r="E830" s="95">
        <v>133.9</v>
      </c>
      <c r="F830" s="96" t="s">
        <v>360</v>
      </c>
      <c r="G830" s="96">
        <v>776</v>
      </c>
      <c r="H830" s="97" t="s">
        <v>178</v>
      </c>
    </row>
    <row r="831" spans="1:8">
      <c r="A831" s="84">
        <v>41125</v>
      </c>
      <c r="B831" s="85" t="s">
        <v>585</v>
      </c>
      <c r="C831" s="86">
        <v>41117</v>
      </c>
      <c r="D831" s="87" t="s">
        <v>726</v>
      </c>
      <c r="E831" s="88">
        <v>299.72000000000003</v>
      </c>
      <c r="F831" s="89" t="s">
        <v>366</v>
      </c>
      <c r="G831" s="89">
        <v>795</v>
      </c>
      <c r="H831" s="90" t="s">
        <v>178</v>
      </c>
    </row>
    <row r="832" spans="1:8">
      <c r="A832" s="91">
        <v>41125</v>
      </c>
      <c r="B832" s="92" t="s">
        <v>585</v>
      </c>
      <c r="C832" s="93">
        <v>41117</v>
      </c>
      <c r="D832" s="94" t="s">
        <v>726</v>
      </c>
      <c r="E832" s="95">
        <v>149.86000000000001</v>
      </c>
      <c r="F832" s="96" t="s">
        <v>379</v>
      </c>
      <c r="G832" s="96">
        <v>795</v>
      </c>
      <c r="H832" s="97" t="s">
        <v>178</v>
      </c>
    </row>
    <row r="833" spans="1:8">
      <c r="A833" s="68">
        <v>41125</v>
      </c>
      <c r="B833" s="69" t="s">
        <v>296</v>
      </c>
      <c r="C833" s="68">
        <v>41121</v>
      </c>
      <c r="D833" s="70" t="s">
        <v>643</v>
      </c>
      <c r="E833" s="71">
        <v>154.6</v>
      </c>
      <c r="F833" s="72" t="s">
        <v>366</v>
      </c>
      <c r="G833" s="72">
        <v>810</v>
      </c>
      <c r="H833" s="72" t="s">
        <v>162</v>
      </c>
    </row>
    <row r="834" spans="1:8">
      <c r="A834" s="68">
        <v>41125</v>
      </c>
      <c r="B834" s="69" t="s">
        <v>297</v>
      </c>
      <c r="C834" s="68">
        <v>41120</v>
      </c>
      <c r="D834" s="70" t="s">
        <v>987</v>
      </c>
      <c r="E834" s="71">
        <v>600</v>
      </c>
      <c r="F834" s="72" t="s">
        <v>366</v>
      </c>
      <c r="G834" s="72">
        <v>814</v>
      </c>
      <c r="H834" s="72"/>
    </row>
    <row r="835" spans="1:8">
      <c r="A835" s="68">
        <v>41125</v>
      </c>
      <c r="B835" s="69" t="s">
        <v>298</v>
      </c>
      <c r="C835" s="68">
        <v>41051</v>
      </c>
      <c r="D835" s="70" t="s">
        <v>299</v>
      </c>
      <c r="E835" s="71">
        <v>14069</v>
      </c>
      <c r="F835" s="72" t="s">
        <v>160</v>
      </c>
      <c r="G835" s="72">
        <v>536</v>
      </c>
      <c r="H835" s="72" t="s">
        <v>389</v>
      </c>
    </row>
    <row r="836" spans="1:8">
      <c r="A836" s="68">
        <v>41125</v>
      </c>
      <c r="B836" s="69" t="s">
        <v>1073</v>
      </c>
      <c r="C836" s="68">
        <v>41051</v>
      </c>
      <c r="D836" s="70" t="s">
        <v>299</v>
      </c>
      <c r="E836" s="71">
        <v>5759.6</v>
      </c>
      <c r="F836" s="72" t="s">
        <v>160</v>
      </c>
      <c r="G836" s="72">
        <v>537</v>
      </c>
      <c r="H836" s="72" t="s">
        <v>389</v>
      </c>
    </row>
    <row r="837" spans="1:8">
      <c r="A837" s="68">
        <v>41125</v>
      </c>
      <c r="B837" s="69">
        <v>3161001446</v>
      </c>
      <c r="C837" s="68">
        <v>41054</v>
      </c>
      <c r="D837" s="70" t="s">
        <v>285</v>
      </c>
      <c r="E837" s="71">
        <v>101</v>
      </c>
      <c r="F837" s="72" t="s">
        <v>366</v>
      </c>
      <c r="G837" s="72">
        <v>707</v>
      </c>
      <c r="H837" s="72" t="s">
        <v>389</v>
      </c>
    </row>
    <row r="838" spans="1:8">
      <c r="A838" s="68">
        <v>41125</v>
      </c>
      <c r="B838" s="69">
        <v>3161001447</v>
      </c>
      <c r="C838" s="68">
        <v>41054</v>
      </c>
      <c r="D838" s="70" t="s">
        <v>285</v>
      </c>
      <c r="E838" s="71">
        <v>101</v>
      </c>
      <c r="F838" s="72" t="s">
        <v>366</v>
      </c>
      <c r="G838" s="72">
        <v>706</v>
      </c>
      <c r="H838" s="72" t="s">
        <v>389</v>
      </c>
    </row>
    <row r="839" spans="1:8">
      <c r="A839" s="68">
        <v>41125</v>
      </c>
      <c r="B839" s="69">
        <v>3161001448</v>
      </c>
      <c r="C839" s="68">
        <v>41054</v>
      </c>
      <c r="D839" s="70" t="s">
        <v>285</v>
      </c>
      <c r="E839" s="71">
        <v>101</v>
      </c>
      <c r="F839" s="72" t="s">
        <v>366</v>
      </c>
      <c r="G839" s="72">
        <v>708</v>
      </c>
      <c r="H839" s="72" t="s">
        <v>389</v>
      </c>
    </row>
    <row r="840" spans="1:8">
      <c r="A840" s="84">
        <v>41125</v>
      </c>
      <c r="B840" s="85" t="s">
        <v>300</v>
      </c>
      <c r="C840" s="86">
        <v>41116</v>
      </c>
      <c r="D840" s="87" t="s">
        <v>793</v>
      </c>
      <c r="E840" s="88">
        <v>286</v>
      </c>
      <c r="F840" s="89" t="s">
        <v>366</v>
      </c>
      <c r="G840" s="89">
        <v>786</v>
      </c>
      <c r="H840" s="90" t="s">
        <v>167</v>
      </c>
    </row>
    <row r="841" spans="1:8">
      <c r="A841" s="98">
        <v>41125</v>
      </c>
      <c r="B841" s="69" t="s">
        <v>300</v>
      </c>
      <c r="C841" s="68">
        <v>41116</v>
      </c>
      <c r="D841" s="70" t="s">
        <v>793</v>
      </c>
      <c r="E841" s="71">
        <v>90</v>
      </c>
      <c r="F841" s="72" t="s">
        <v>366</v>
      </c>
      <c r="G841" s="72">
        <v>786</v>
      </c>
      <c r="H841" s="99" t="s">
        <v>389</v>
      </c>
    </row>
    <row r="842" spans="1:8">
      <c r="A842" s="91">
        <v>41125</v>
      </c>
      <c r="B842" s="92" t="s">
        <v>300</v>
      </c>
      <c r="C842" s="93">
        <v>41116</v>
      </c>
      <c r="D842" s="94" t="s">
        <v>793</v>
      </c>
      <c r="E842" s="95">
        <v>9.17</v>
      </c>
      <c r="F842" s="96" t="s">
        <v>366</v>
      </c>
      <c r="G842" s="96">
        <v>786</v>
      </c>
      <c r="H842" s="97" t="s">
        <v>171</v>
      </c>
    </row>
    <row r="843" spans="1:8">
      <c r="A843" s="84">
        <v>41125</v>
      </c>
      <c r="B843" s="85" t="s">
        <v>301</v>
      </c>
      <c r="C843" s="86">
        <v>41116</v>
      </c>
      <c r="D843" s="87" t="s">
        <v>793</v>
      </c>
      <c r="E843" s="88">
        <v>77</v>
      </c>
      <c r="F843" s="89" t="s">
        <v>366</v>
      </c>
      <c r="G843" s="89">
        <v>787</v>
      </c>
      <c r="H843" s="90" t="s">
        <v>167</v>
      </c>
    </row>
    <row r="844" spans="1:8">
      <c r="A844" s="98">
        <v>41126</v>
      </c>
      <c r="B844" s="69" t="s">
        <v>301</v>
      </c>
      <c r="C844" s="68">
        <v>41116</v>
      </c>
      <c r="D844" s="70" t="s">
        <v>793</v>
      </c>
      <c r="E844" s="71">
        <v>60</v>
      </c>
      <c r="F844" s="72" t="s">
        <v>366</v>
      </c>
      <c r="G844" s="72">
        <v>787</v>
      </c>
      <c r="H844" s="99" t="s">
        <v>389</v>
      </c>
    </row>
    <row r="845" spans="1:8">
      <c r="A845" s="91">
        <v>41127</v>
      </c>
      <c r="B845" s="92" t="s">
        <v>301</v>
      </c>
      <c r="C845" s="93">
        <v>41116</v>
      </c>
      <c r="D845" s="94" t="s">
        <v>793</v>
      </c>
      <c r="E845" s="95">
        <v>3.17</v>
      </c>
      <c r="F845" s="96" t="s">
        <v>366</v>
      </c>
      <c r="G845" s="96">
        <v>787</v>
      </c>
      <c r="H845" s="97" t="s">
        <v>171</v>
      </c>
    </row>
    <row r="846" spans="1:8">
      <c r="A846" s="84">
        <v>41125</v>
      </c>
      <c r="B846" s="85" t="s">
        <v>302</v>
      </c>
      <c r="C846" s="86">
        <v>41116</v>
      </c>
      <c r="D846" s="87" t="s">
        <v>793</v>
      </c>
      <c r="E846" s="88">
        <v>442.31</v>
      </c>
      <c r="F846" s="89" t="s">
        <v>357</v>
      </c>
      <c r="G846" s="143" t="s">
        <v>167</v>
      </c>
      <c r="H846" s="144" t="s">
        <v>167</v>
      </c>
    </row>
    <row r="847" spans="1:8">
      <c r="A847" s="91">
        <v>41125</v>
      </c>
      <c r="B847" s="92" t="s">
        <v>302</v>
      </c>
      <c r="C847" s="93">
        <v>41116</v>
      </c>
      <c r="D847" s="94" t="s">
        <v>793</v>
      </c>
      <c r="E847" s="95">
        <v>2</v>
      </c>
      <c r="F847" s="96" t="s">
        <v>357</v>
      </c>
      <c r="G847" s="145" t="s">
        <v>207</v>
      </c>
      <c r="H847" s="146" t="s">
        <v>207</v>
      </c>
    </row>
    <row r="848" spans="1:8">
      <c r="A848" s="68">
        <v>41125</v>
      </c>
      <c r="B848" s="69" t="s">
        <v>303</v>
      </c>
      <c r="C848" s="68">
        <v>41107</v>
      </c>
      <c r="D848" s="70" t="s">
        <v>793</v>
      </c>
      <c r="E848" s="71">
        <v>38.42</v>
      </c>
      <c r="F848" s="72" t="s">
        <v>357</v>
      </c>
      <c r="G848" s="72">
        <v>747</v>
      </c>
      <c r="H848" s="72" t="s">
        <v>171</v>
      </c>
    </row>
    <row r="849" spans="1:8">
      <c r="A849" s="84">
        <v>41125</v>
      </c>
      <c r="B849" s="85" t="s">
        <v>304</v>
      </c>
      <c r="C849" s="86">
        <v>41107</v>
      </c>
      <c r="D849" s="87" t="s">
        <v>793</v>
      </c>
      <c r="E849" s="88">
        <v>1661.33</v>
      </c>
      <c r="F849" s="89" t="s">
        <v>357</v>
      </c>
      <c r="G849" s="89" t="s">
        <v>167</v>
      </c>
      <c r="H849" s="90" t="s">
        <v>167</v>
      </c>
    </row>
    <row r="850" spans="1:8">
      <c r="A850" s="91">
        <v>41125</v>
      </c>
      <c r="B850" s="92" t="s">
        <v>304</v>
      </c>
      <c r="C850" s="93">
        <v>41107</v>
      </c>
      <c r="D850" s="94" t="s">
        <v>793</v>
      </c>
      <c r="E850" s="95">
        <v>2</v>
      </c>
      <c r="F850" s="96" t="s">
        <v>357</v>
      </c>
      <c r="G850" s="96" t="s">
        <v>207</v>
      </c>
      <c r="H850" s="97" t="s">
        <v>207</v>
      </c>
    </row>
    <row r="851" spans="1:8">
      <c r="A851" s="68">
        <v>41125</v>
      </c>
      <c r="B851" s="69" t="s">
        <v>305</v>
      </c>
      <c r="C851" s="68">
        <v>41116</v>
      </c>
      <c r="D851" s="70" t="s">
        <v>793</v>
      </c>
      <c r="E851" s="71">
        <v>10.79</v>
      </c>
      <c r="F851" s="72" t="s">
        <v>357</v>
      </c>
      <c r="G851" s="72">
        <v>789</v>
      </c>
      <c r="H851" s="72" t="s">
        <v>171</v>
      </c>
    </row>
    <row r="852" spans="1:8">
      <c r="A852" s="84">
        <v>41125</v>
      </c>
      <c r="B852" s="85" t="s">
        <v>306</v>
      </c>
      <c r="C852" s="86">
        <v>41117</v>
      </c>
      <c r="D852" s="87" t="s">
        <v>793</v>
      </c>
      <c r="E852" s="88">
        <v>262.74</v>
      </c>
      <c r="F852" s="89" t="s">
        <v>372</v>
      </c>
      <c r="G852" s="89" t="s">
        <v>167</v>
      </c>
      <c r="H852" s="90" t="s">
        <v>167</v>
      </c>
    </row>
    <row r="853" spans="1:8">
      <c r="A853" s="91">
        <v>41125</v>
      </c>
      <c r="B853" s="92" t="s">
        <v>306</v>
      </c>
      <c r="C853" s="93">
        <v>41117</v>
      </c>
      <c r="D853" s="94" t="s">
        <v>793</v>
      </c>
      <c r="E853" s="95">
        <v>2</v>
      </c>
      <c r="F853" s="96" t="s">
        <v>372</v>
      </c>
      <c r="G853" s="96" t="s">
        <v>207</v>
      </c>
      <c r="H853" s="97" t="s">
        <v>207</v>
      </c>
    </row>
    <row r="854" spans="1:8">
      <c r="A854" s="68">
        <v>41125</v>
      </c>
      <c r="B854" s="69" t="s">
        <v>307</v>
      </c>
      <c r="C854" s="68">
        <v>41117</v>
      </c>
      <c r="D854" s="70" t="s">
        <v>793</v>
      </c>
      <c r="E854" s="71">
        <v>6.42</v>
      </c>
      <c r="F854" s="72" t="s">
        <v>372</v>
      </c>
      <c r="G854" s="72">
        <v>792</v>
      </c>
      <c r="H854" s="72" t="s">
        <v>171</v>
      </c>
    </row>
    <row r="855" spans="1:8">
      <c r="A855" s="68">
        <v>41125</v>
      </c>
      <c r="B855" s="69" t="s">
        <v>418</v>
      </c>
      <c r="C855" s="68">
        <v>41116</v>
      </c>
      <c r="D855" s="70" t="s">
        <v>793</v>
      </c>
      <c r="E855" s="71">
        <v>1144.44</v>
      </c>
      <c r="F855" s="72" t="s">
        <v>372</v>
      </c>
      <c r="G855" s="72">
        <v>788</v>
      </c>
      <c r="H855" s="72" t="s">
        <v>389</v>
      </c>
    </row>
    <row r="856" spans="1:8">
      <c r="A856" s="84">
        <v>41125</v>
      </c>
      <c r="B856" s="85" t="s">
        <v>308</v>
      </c>
      <c r="C856" s="86">
        <v>41116</v>
      </c>
      <c r="D856" s="87" t="s">
        <v>793</v>
      </c>
      <c r="E856" s="88">
        <v>495</v>
      </c>
      <c r="F856" s="89" t="s">
        <v>372</v>
      </c>
      <c r="G856" s="89">
        <v>785</v>
      </c>
      <c r="H856" s="90" t="s">
        <v>167</v>
      </c>
    </row>
    <row r="857" spans="1:8">
      <c r="A857" s="91">
        <v>41125</v>
      </c>
      <c r="B857" s="92" t="s">
        <v>308</v>
      </c>
      <c r="C857" s="93">
        <v>41116</v>
      </c>
      <c r="D857" s="94" t="s">
        <v>793</v>
      </c>
      <c r="E857" s="95">
        <v>12.08</v>
      </c>
      <c r="F857" s="96" t="s">
        <v>372</v>
      </c>
      <c r="G857" s="96">
        <v>785</v>
      </c>
      <c r="H857" s="97" t="s">
        <v>171</v>
      </c>
    </row>
    <row r="858" spans="1:8">
      <c r="A858" s="84">
        <v>41128</v>
      </c>
      <c r="B858" s="85" t="s">
        <v>3449</v>
      </c>
      <c r="C858" s="86">
        <v>41097</v>
      </c>
      <c r="D858" s="87" t="s">
        <v>686</v>
      </c>
      <c r="E858" s="88">
        <v>28.76</v>
      </c>
      <c r="F858" s="89" t="s">
        <v>379</v>
      </c>
      <c r="G858" s="89">
        <v>730</v>
      </c>
      <c r="H858" s="90" t="s">
        <v>169</v>
      </c>
    </row>
    <row r="859" spans="1:8">
      <c r="A859" s="98">
        <v>41128</v>
      </c>
      <c r="B859" s="69" t="s">
        <v>3449</v>
      </c>
      <c r="C859" s="68">
        <v>41097</v>
      </c>
      <c r="D859" s="70" t="s">
        <v>686</v>
      </c>
      <c r="E859" s="71">
        <v>48.22</v>
      </c>
      <c r="F859" s="72" t="s">
        <v>366</v>
      </c>
      <c r="G859" s="72">
        <v>730</v>
      </c>
      <c r="H859" s="99" t="s">
        <v>169</v>
      </c>
    </row>
    <row r="860" spans="1:8">
      <c r="A860" s="91">
        <v>41128</v>
      </c>
      <c r="B860" s="92" t="s">
        <v>3449</v>
      </c>
      <c r="C860" s="93">
        <v>41097</v>
      </c>
      <c r="D860" s="94" t="s">
        <v>686</v>
      </c>
      <c r="E860" s="95">
        <v>40.619999999999997</v>
      </c>
      <c r="F860" s="96" t="s">
        <v>383</v>
      </c>
      <c r="G860" s="96">
        <v>730</v>
      </c>
      <c r="H860" s="97" t="s">
        <v>169</v>
      </c>
    </row>
    <row r="861" spans="1:8">
      <c r="A861" s="68">
        <v>41146</v>
      </c>
      <c r="B861" s="69" t="s">
        <v>311</v>
      </c>
      <c r="C861" s="68">
        <v>41118</v>
      </c>
      <c r="D861" s="70" t="s">
        <v>313</v>
      </c>
      <c r="E861" s="71">
        <v>397.8</v>
      </c>
      <c r="F861" s="72" t="s">
        <v>372</v>
      </c>
      <c r="G861" s="72">
        <v>808</v>
      </c>
      <c r="H861" s="72" t="s">
        <v>171</v>
      </c>
    </row>
    <row r="862" spans="1:8">
      <c r="A862" s="68">
        <v>41146</v>
      </c>
      <c r="B862" s="69" t="s">
        <v>312</v>
      </c>
      <c r="C862" s="68">
        <v>41109</v>
      </c>
      <c r="D862" s="70" t="s">
        <v>471</v>
      </c>
      <c r="E862" s="71">
        <v>1500</v>
      </c>
      <c r="F862" s="72" t="s">
        <v>372</v>
      </c>
      <c r="G862" s="72" t="s">
        <v>180</v>
      </c>
      <c r="H862" s="72" t="s">
        <v>180</v>
      </c>
    </row>
    <row r="863" spans="1:8" ht="15" customHeight="1">
      <c r="A863" s="68">
        <v>41149</v>
      </c>
      <c r="B863" s="69" t="s">
        <v>3477</v>
      </c>
      <c r="C863" s="68">
        <v>41083</v>
      </c>
      <c r="D863" s="70" t="s">
        <v>309</v>
      </c>
      <c r="E863" s="71">
        <v>2856.3</v>
      </c>
      <c r="F863" s="72" t="s">
        <v>360</v>
      </c>
      <c r="G863" s="72">
        <v>644</v>
      </c>
      <c r="H863" s="72" t="s">
        <v>232</v>
      </c>
    </row>
    <row r="864" spans="1:8" ht="15" customHeight="1">
      <c r="A864" s="68">
        <v>41149</v>
      </c>
      <c r="B864" s="69">
        <v>64</v>
      </c>
      <c r="C864" s="68">
        <v>41083</v>
      </c>
      <c r="D864" s="70" t="s">
        <v>309</v>
      </c>
      <c r="E864" s="71">
        <v>109800</v>
      </c>
      <c r="F864" s="72" t="s">
        <v>360</v>
      </c>
      <c r="G864" s="72">
        <v>645</v>
      </c>
      <c r="H864" s="72" t="s">
        <v>164</v>
      </c>
    </row>
    <row r="865" spans="1:8">
      <c r="A865" s="68">
        <v>41149</v>
      </c>
      <c r="B865" s="69" t="s">
        <v>1038</v>
      </c>
      <c r="C865" s="68">
        <v>41121</v>
      </c>
      <c r="D865" s="70" t="s">
        <v>310</v>
      </c>
      <c r="E865" s="71">
        <v>13983.15</v>
      </c>
      <c r="F865" s="72" t="s">
        <v>379</v>
      </c>
      <c r="G865" s="72">
        <v>805</v>
      </c>
      <c r="H865" s="68" t="s">
        <v>192</v>
      </c>
    </row>
    <row r="866" spans="1:8">
      <c r="A866" s="68">
        <v>41149</v>
      </c>
      <c r="B866" s="69" t="s">
        <v>314</v>
      </c>
      <c r="C866" s="68">
        <v>41118</v>
      </c>
      <c r="D866" s="70" t="s">
        <v>684</v>
      </c>
      <c r="E866" s="71">
        <v>76.86</v>
      </c>
      <c r="F866" s="72" t="s">
        <v>379</v>
      </c>
      <c r="G866" s="72">
        <v>800</v>
      </c>
      <c r="H866" s="72" t="s">
        <v>165</v>
      </c>
    </row>
    <row r="867" spans="1:8">
      <c r="A867" s="68">
        <v>41149</v>
      </c>
      <c r="B867" s="69" t="s">
        <v>895</v>
      </c>
      <c r="C867" s="68">
        <v>41055</v>
      </c>
      <c r="D867" s="70" t="s">
        <v>130</v>
      </c>
      <c r="E867" s="71">
        <v>1220</v>
      </c>
      <c r="F867" s="72" t="s">
        <v>366</v>
      </c>
      <c r="G867" s="72">
        <v>548</v>
      </c>
      <c r="H867" s="72" t="s">
        <v>166</v>
      </c>
    </row>
    <row r="868" spans="1:8">
      <c r="A868" s="68">
        <v>41153</v>
      </c>
      <c r="B868" s="69" t="s">
        <v>315</v>
      </c>
      <c r="C868" s="68">
        <v>41081</v>
      </c>
      <c r="D868" s="70" t="s">
        <v>319</v>
      </c>
      <c r="E868" s="71">
        <v>366</v>
      </c>
      <c r="F868" s="72" t="s">
        <v>357</v>
      </c>
      <c r="G868" s="72">
        <v>348</v>
      </c>
      <c r="H868" s="72" t="s">
        <v>189</v>
      </c>
    </row>
    <row r="869" spans="1:8">
      <c r="A869" s="68">
        <v>41153</v>
      </c>
      <c r="B869" s="69" t="s">
        <v>562</v>
      </c>
      <c r="C869" s="68">
        <v>41117</v>
      </c>
      <c r="D869" s="70" t="s">
        <v>320</v>
      </c>
      <c r="E869" s="71">
        <v>39223</v>
      </c>
      <c r="F869" s="72" t="s">
        <v>357</v>
      </c>
      <c r="G869" s="72">
        <v>783</v>
      </c>
      <c r="H869" s="72" t="s">
        <v>270</v>
      </c>
    </row>
    <row r="870" spans="1:8">
      <c r="A870" s="68">
        <v>41153</v>
      </c>
      <c r="B870" s="69" t="s">
        <v>316</v>
      </c>
      <c r="C870" s="68">
        <v>40997</v>
      </c>
      <c r="D870" s="70" t="s">
        <v>321</v>
      </c>
      <c r="E870" s="71">
        <v>512.4</v>
      </c>
      <c r="F870" s="72" t="s">
        <v>360</v>
      </c>
      <c r="G870" s="72">
        <v>162</v>
      </c>
      <c r="H870" s="72" t="s">
        <v>224</v>
      </c>
    </row>
    <row r="871" spans="1:8">
      <c r="A871" s="68">
        <v>41153</v>
      </c>
      <c r="B871" s="69" t="s">
        <v>317</v>
      </c>
      <c r="C871" s="68">
        <v>41002</v>
      </c>
      <c r="D871" s="70" t="s">
        <v>321</v>
      </c>
      <c r="E871" s="71">
        <v>136.63999999999999</v>
      </c>
      <c r="F871" s="72" t="s">
        <v>360</v>
      </c>
      <c r="G871" s="72">
        <v>185</v>
      </c>
      <c r="H871" s="72" t="s">
        <v>224</v>
      </c>
    </row>
    <row r="872" spans="1:8">
      <c r="A872" s="68">
        <v>41153</v>
      </c>
      <c r="B872" s="69" t="s">
        <v>318</v>
      </c>
      <c r="C872" s="68">
        <v>41073</v>
      </c>
      <c r="D872" s="70" t="s">
        <v>526</v>
      </c>
      <c r="E872" s="71">
        <v>100</v>
      </c>
      <c r="F872" s="72" t="s">
        <v>366</v>
      </c>
      <c r="G872" s="72">
        <v>574</v>
      </c>
      <c r="H872" s="72" t="s">
        <v>166</v>
      </c>
    </row>
    <row r="873" spans="1:8">
      <c r="A873" s="84">
        <v>41158</v>
      </c>
      <c r="B873" s="85" t="s">
        <v>3476</v>
      </c>
      <c r="C873" s="86">
        <v>41128</v>
      </c>
      <c r="D873" s="87" t="s">
        <v>686</v>
      </c>
      <c r="E873" s="88">
        <v>32.340000000000003</v>
      </c>
      <c r="F873" s="89" t="s">
        <v>379</v>
      </c>
      <c r="G873" s="89">
        <v>857</v>
      </c>
      <c r="H873" s="90" t="s">
        <v>169</v>
      </c>
    </row>
    <row r="874" spans="1:8">
      <c r="A874" s="98">
        <v>41158</v>
      </c>
      <c r="B874" s="69" t="s">
        <v>3476</v>
      </c>
      <c r="C874" s="68">
        <v>41128</v>
      </c>
      <c r="D874" s="70" t="s">
        <v>686</v>
      </c>
      <c r="E874" s="71">
        <v>10.94</v>
      </c>
      <c r="F874" s="72" t="s">
        <v>383</v>
      </c>
      <c r="G874" s="72">
        <v>857</v>
      </c>
      <c r="H874" s="99" t="s">
        <v>169</v>
      </c>
    </row>
    <row r="875" spans="1:8">
      <c r="A875" s="91">
        <v>41158</v>
      </c>
      <c r="B875" s="92" t="s">
        <v>3476</v>
      </c>
      <c r="C875" s="93">
        <v>41128</v>
      </c>
      <c r="D875" s="94" t="s">
        <v>686</v>
      </c>
      <c r="E875" s="95">
        <v>48.58</v>
      </c>
      <c r="F875" s="96" t="s">
        <v>366</v>
      </c>
      <c r="G875" s="96">
        <v>857</v>
      </c>
      <c r="H875" s="97" t="s">
        <v>169</v>
      </c>
    </row>
    <row r="876" spans="1:8">
      <c r="A876" s="68">
        <v>41159</v>
      </c>
      <c r="B876" s="69" t="s">
        <v>260</v>
      </c>
      <c r="C876" s="68">
        <v>41159</v>
      </c>
      <c r="D876" s="70" t="s">
        <v>261</v>
      </c>
      <c r="E876" s="71">
        <v>50</v>
      </c>
      <c r="F876" s="72" t="s">
        <v>372</v>
      </c>
      <c r="G876" s="72" t="s">
        <v>169</v>
      </c>
      <c r="H876" s="72" t="s">
        <v>169</v>
      </c>
    </row>
    <row r="877" spans="1:8">
      <c r="A877" s="68">
        <v>41160</v>
      </c>
      <c r="B877" s="69" t="s">
        <v>322</v>
      </c>
      <c r="C877" s="68">
        <v>41018</v>
      </c>
      <c r="D877" s="70" t="s">
        <v>323</v>
      </c>
      <c r="E877" s="71">
        <v>4417.62</v>
      </c>
      <c r="F877" s="72" t="s">
        <v>366</v>
      </c>
      <c r="G877" s="72">
        <v>784</v>
      </c>
      <c r="H877" s="72" t="s">
        <v>232</v>
      </c>
    </row>
    <row r="878" spans="1:8">
      <c r="A878" s="84">
        <v>41160</v>
      </c>
      <c r="B878" s="85" t="s">
        <v>324</v>
      </c>
      <c r="C878" s="86">
        <v>41089</v>
      </c>
      <c r="D878" s="87" t="s">
        <v>323</v>
      </c>
      <c r="E878" s="88">
        <v>1089.69</v>
      </c>
      <c r="F878" s="89" t="s">
        <v>366</v>
      </c>
      <c r="G878" s="89">
        <v>807</v>
      </c>
      <c r="H878" s="90" t="s">
        <v>198</v>
      </c>
    </row>
    <row r="879" spans="1:8">
      <c r="A879" s="91">
        <v>41160</v>
      </c>
      <c r="B879" s="92" t="s">
        <v>324</v>
      </c>
      <c r="C879" s="93">
        <v>41089</v>
      </c>
      <c r="D879" s="94" t="s">
        <v>323</v>
      </c>
      <c r="E879" s="95">
        <v>817.27</v>
      </c>
      <c r="F879" s="96" t="s">
        <v>379</v>
      </c>
      <c r="G879" s="96">
        <v>807</v>
      </c>
      <c r="H879" s="97" t="s">
        <v>198</v>
      </c>
    </row>
    <row r="880" spans="1:8">
      <c r="A880" s="68">
        <v>41160</v>
      </c>
      <c r="B880" s="69" t="s">
        <v>924</v>
      </c>
      <c r="C880" s="68">
        <v>41054</v>
      </c>
      <c r="D880" s="70" t="s">
        <v>325</v>
      </c>
      <c r="E880" s="71">
        <v>122</v>
      </c>
      <c r="F880" s="72" t="s">
        <v>160</v>
      </c>
      <c r="G880" s="72">
        <v>522</v>
      </c>
      <c r="H880" s="72" t="s">
        <v>189</v>
      </c>
    </row>
    <row r="881" spans="1:8">
      <c r="A881" s="68">
        <v>41160</v>
      </c>
      <c r="B881" s="69" t="s">
        <v>326</v>
      </c>
      <c r="C881" s="68">
        <v>41115</v>
      </c>
      <c r="D881" s="70" t="s">
        <v>327</v>
      </c>
      <c r="E881" s="71">
        <v>175</v>
      </c>
      <c r="F881" s="72" t="s">
        <v>357</v>
      </c>
      <c r="G881" s="72">
        <v>779</v>
      </c>
      <c r="H881" s="72" t="s">
        <v>389</v>
      </c>
    </row>
    <row r="882" spans="1:8">
      <c r="A882" s="84">
        <v>41165</v>
      </c>
      <c r="B882" s="85" t="s">
        <v>328</v>
      </c>
      <c r="C882" s="86">
        <v>41117</v>
      </c>
      <c r="D882" s="87" t="s">
        <v>745</v>
      </c>
      <c r="E882" s="88">
        <v>229.79</v>
      </c>
      <c r="F882" s="89" t="s">
        <v>360</v>
      </c>
      <c r="G882" s="89" t="s">
        <v>167</v>
      </c>
      <c r="H882" s="90" t="s">
        <v>167</v>
      </c>
    </row>
    <row r="883" spans="1:8">
      <c r="A883" s="91">
        <v>41165</v>
      </c>
      <c r="B883" s="92" t="s">
        <v>328</v>
      </c>
      <c r="C883" s="93">
        <v>41117</v>
      </c>
      <c r="D883" s="94" t="s">
        <v>745</v>
      </c>
      <c r="E883" s="95">
        <v>2</v>
      </c>
      <c r="F883" s="96" t="s">
        <v>360</v>
      </c>
      <c r="G883" s="96" t="s">
        <v>207</v>
      </c>
      <c r="H883" s="97" t="s">
        <v>207</v>
      </c>
    </row>
    <row r="884" spans="1:8">
      <c r="A884" s="68">
        <v>41165</v>
      </c>
      <c r="B884" s="69" t="s">
        <v>329</v>
      </c>
      <c r="C884" s="68">
        <v>41117</v>
      </c>
      <c r="D884" s="70" t="s">
        <v>745</v>
      </c>
      <c r="E884" s="71">
        <v>5.61</v>
      </c>
      <c r="F884" s="72" t="s">
        <v>360</v>
      </c>
      <c r="G884" s="72">
        <v>791</v>
      </c>
      <c r="H884" s="72" t="s">
        <v>171</v>
      </c>
    </row>
    <row r="885" spans="1:8">
      <c r="A885" s="84">
        <v>41165</v>
      </c>
      <c r="B885" s="85" t="s">
        <v>330</v>
      </c>
      <c r="C885" s="86">
        <v>41159</v>
      </c>
      <c r="D885" s="87" t="s">
        <v>331</v>
      </c>
      <c r="E885" s="88">
        <v>155</v>
      </c>
      <c r="F885" s="89" t="s">
        <v>383</v>
      </c>
      <c r="G885" s="89">
        <v>948</v>
      </c>
      <c r="H885" s="90" t="s">
        <v>391</v>
      </c>
    </row>
    <row r="886" spans="1:8">
      <c r="A886" s="91">
        <v>41165</v>
      </c>
      <c r="B886" s="92" t="s">
        <v>330</v>
      </c>
      <c r="C886" s="93">
        <v>41159</v>
      </c>
      <c r="D886" s="94" t="s">
        <v>331</v>
      </c>
      <c r="E886" s="95">
        <v>155</v>
      </c>
      <c r="F886" s="96" t="s">
        <v>366</v>
      </c>
      <c r="G886" s="96">
        <v>948</v>
      </c>
      <c r="H886" s="97" t="s">
        <v>391</v>
      </c>
    </row>
    <row r="887" spans="1:8">
      <c r="A887" s="84">
        <v>41166</v>
      </c>
      <c r="B887" s="85" t="s">
        <v>332</v>
      </c>
      <c r="C887" s="86">
        <v>41128</v>
      </c>
      <c r="D887" s="87" t="s">
        <v>686</v>
      </c>
      <c r="E887" s="88">
        <v>9.15</v>
      </c>
      <c r="F887" s="89" t="s">
        <v>366</v>
      </c>
      <c r="G887" s="89">
        <v>854</v>
      </c>
      <c r="H887" s="90" t="s">
        <v>169</v>
      </c>
    </row>
    <row r="888" spans="1:8">
      <c r="A888" s="98">
        <v>41166</v>
      </c>
      <c r="B888" s="69" t="s">
        <v>332</v>
      </c>
      <c r="C888" s="68">
        <v>41128</v>
      </c>
      <c r="D888" s="70" t="s">
        <v>686</v>
      </c>
      <c r="E888" s="71">
        <v>18.3</v>
      </c>
      <c r="F888" s="72" t="s">
        <v>379</v>
      </c>
      <c r="G888" s="72">
        <v>854</v>
      </c>
      <c r="H888" s="99" t="s">
        <v>169</v>
      </c>
    </row>
    <row r="889" spans="1:8">
      <c r="A889" s="91">
        <v>41166</v>
      </c>
      <c r="B889" s="92" t="s">
        <v>332</v>
      </c>
      <c r="C889" s="93">
        <v>41128</v>
      </c>
      <c r="D889" s="94" t="s">
        <v>686</v>
      </c>
      <c r="E889" s="95">
        <v>18.3</v>
      </c>
      <c r="F889" s="96" t="s">
        <v>360</v>
      </c>
      <c r="G889" s="96">
        <v>854</v>
      </c>
      <c r="H889" s="97" t="s">
        <v>169</v>
      </c>
    </row>
    <row r="890" spans="1:8">
      <c r="A890" s="84">
        <v>41172</v>
      </c>
      <c r="B890" s="85" t="s">
        <v>333</v>
      </c>
      <c r="C890" s="86">
        <v>41149</v>
      </c>
      <c r="D890" s="87" t="s">
        <v>726</v>
      </c>
      <c r="E890" s="88">
        <v>192.7</v>
      </c>
      <c r="F890" s="89" t="s">
        <v>274</v>
      </c>
      <c r="G890" s="89">
        <v>869</v>
      </c>
      <c r="H890" s="90" t="s">
        <v>178</v>
      </c>
    </row>
    <row r="891" spans="1:8">
      <c r="A891" s="98">
        <v>41172</v>
      </c>
      <c r="B891" s="69" t="s">
        <v>333</v>
      </c>
      <c r="C891" s="68">
        <v>41149</v>
      </c>
      <c r="D891" s="70" t="s">
        <v>726</v>
      </c>
      <c r="E891" s="71">
        <v>96.35</v>
      </c>
      <c r="F891" s="72" t="s">
        <v>379</v>
      </c>
      <c r="G891" s="72">
        <v>869</v>
      </c>
      <c r="H891" s="99" t="s">
        <v>178</v>
      </c>
    </row>
    <row r="892" spans="1:8">
      <c r="A892" s="98">
        <v>41172</v>
      </c>
      <c r="B892" s="69" t="s">
        <v>333</v>
      </c>
      <c r="C892" s="68">
        <v>41149</v>
      </c>
      <c r="D892" s="70" t="s">
        <v>726</v>
      </c>
      <c r="E892" s="71">
        <v>64.23</v>
      </c>
      <c r="F892" s="72" t="s">
        <v>360</v>
      </c>
      <c r="G892" s="72">
        <v>869</v>
      </c>
      <c r="H892" s="99" t="s">
        <v>178</v>
      </c>
    </row>
    <row r="893" spans="1:8">
      <c r="A893" s="91">
        <v>41172</v>
      </c>
      <c r="B893" s="92" t="s">
        <v>333</v>
      </c>
      <c r="C893" s="93">
        <v>41149</v>
      </c>
      <c r="D893" s="94" t="s">
        <v>726</v>
      </c>
      <c r="E893" s="95">
        <v>192.7</v>
      </c>
      <c r="F893" s="96" t="s">
        <v>366</v>
      </c>
      <c r="G893" s="96">
        <v>869</v>
      </c>
      <c r="H893" s="97" t="s">
        <v>178</v>
      </c>
    </row>
    <row r="894" spans="1:8">
      <c r="A894" s="68">
        <v>41172</v>
      </c>
      <c r="B894" s="69" t="s">
        <v>1057</v>
      </c>
      <c r="C894" s="68">
        <v>41123</v>
      </c>
      <c r="D894" s="70" t="s">
        <v>435</v>
      </c>
      <c r="E894" s="71">
        <v>400</v>
      </c>
      <c r="F894" s="72" t="s">
        <v>366</v>
      </c>
      <c r="G894" s="72">
        <v>815</v>
      </c>
      <c r="H894" s="72" t="s">
        <v>168</v>
      </c>
    </row>
    <row r="895" spans="1:8">
      <c r="A895" s="68">
        <v>41172</v>
      </c>
      <c r="B895" s="69" t="s">
        <v>1038</v>
      </c>
      <c r="C895" s="68">
        <v>41145</v>
      </c>
      <c r="D895" s="70" t="s">
        <v>334</v>
      </c>
      <c r="E895" s="71">
        <v>300</v>
      </c>
      <c r="F895" s="72" t="s">
        <v>372</v>
      </c>
      <c r="G895" s="72">
        <v>863</v>
      </c>
      <c r="H895" s="72" t="s">
        <v>168</v>
      </c>
    </row>
    <row r="896" spans="1:8">
      <c r="A896" s="68">
        <v>41172</v>
      </c>
      <c r="B896" s="69" t="s">
        <v>804</v>
      </c>
      <c r="C896" s="68">
        <v>41114</v>
      </c>
      <c r="D896" s="70" t="s">
        <v>335</v>
      </c>
      <c r="E896" s="71">
        <v>975</v>
      </c>
      <c r="F896" s="72" t="s">
        <v>357</v>
      </c>
      <c r="G896" s="72">
        <v>829</v>
      </c>
      <c r="H896" s="72" t="s">
        <v>389</v>
      </c>
    </row>
    <row r="897" spans="1:8">
      <c r="A897" s="68">
        <v>41172</v>
      </c>
      <c r="B897" s="69" t="s">
        <v>336</v>
      </c>
      <c r="C897" s="68">
        <v>41151</v>
      </c>
      <c r="D897" s="70" t="s">
        <v>987</v>
      </c>
      <c r="E897" s="71">
        <v>600</v>
      </c>
      <c r="F897" s="72" t="s">
        <v>366</v>
      </c>
      <c r="G897" s="72">
        <v>881</v>
      </c>
      <c r="H897" s="72" t="s">
        <v>161</v>
      </c>
    </row>
    <row r="898" spans="1:8">
      <c r="A898" s="68">
        <v>41172</v>
      </c>
      <c r="B898" s="69" t="s">
        <v>337</v>
      </c>
      <c r="C898" s="68">
        <v>41120</v>
      </c>
      <c r="D898" s="70" t="s">
        <v>338</v>
      </c>
      <c r="E898" s="71">
        <v>976</v>
      </c>
      <c r="F898" s="72" t="s">
        <v>357</v>
      </c>
      <c r="G898" s="72">
        <v>811</v>
      </c>
      <c r="H898" s="72" t="s">
        <v>166</v>
      </c>
    </row>
    <row r="899" spans="1:8">
      <c r="A899" s="68">
        <v>41172</v>
      </c>
      <c r="B899" s="69" t="s">
        <v>339</v>
      </c>
      <c r="C899" s="68">
        <v>41152</v>
      </c>
      <c r="D899" s="70" t="s">
        <v>643</v>
      </c>
      <c r="E899" s="71">
        <v>154.6</v>
      </c>
      <c r="F899" s="72" t="s">
        <v>366</v>
      </c>
      <c r="G899" s="72">
        <v>884</v>
      </c>
      <c r="H899" s="72" t="s">
        <v>162</v>
      </c>
    </row>
    <row r="900" spans="1:8">
      <c r="A900" s="68">
        <v>41172</v>
      </c>
      <c r="B900" s="69" t="s">
        <v>340</v>
      </c>
      <c r="C900" s="68">
        <v>41156</v>
      </c>
      <c r="D900" s="70" t="s">
        <v>341</v>
      </c>
      <c r="E900" s="71">
        <v>514.84</v>
      </c>
      <c r="F900" s="72" t="s">
        <v>366</v>
      </c>
      <c r="G900" s="72">
        <v>886</v>
      </c>
      <c r="H900" s="72" t="s">
        <v>233</v>
      </c>
    </row>
    <row r="901" spans="1:8">
      <c r="A901" s="68">
        <v>41172</v>
      </c>
      <c r="B901" s="69" t="s">
        <v>342</v>
      </c>
      <c r="C901" s="68">
        <v>41124</v>
      </c>
      <c r="D901" s="70" t="s">
        <v>343</v>
      </c>
      <c r="E901" s="71">
        <v>103.7</v>
      </c>
      <c r="F901" s="72" t="s">
        <v>366</v>
      </c>
      <c r="G901" s="72">
        <v>833</v>
      </c>
      <c r="H901" s="72" t="s">
        <v>164</v>
      </c>
    </row>
    <row r="902" spans="1:8">
      <c r="A902" s="68">
        <v>41172</v>
      </c>
      <c r="B902" s="69" t="s">
        <v>344</v>
      </c>
      <c r="C902" s="68">
        <v>41151</v>
      </c>
      <c r="D902" s="70" t="s">
        <v>345</v>
      </c>
      <c r="E902" s="71">
        <v>3660</v>
      </c>
      <c r="F902" s="72" t="s">
        <v>372</v>
      </c>
      <c r="G902" s="72">
        <v>880</v>
      </c>
      <c r="H902" s="72" t="s">
        <v>166</v>
      </c>
    </row>
    <row r="903" spans="1:8">
      <c r="A903" s="38">
        <v>41172</v>
      </c>
      <c r="B903" s="50" t="s">
        <v>975</v>
      </c>
      <c r="C903" s="38">
        <v>41151</v>
      </c>
      <c r="D903" s="39" t="s">
        <v>346</v>
      </c>
      <c r="E903" s="40">
        <v>5573.77</v>
      </c>
      <c r="F903" s="67"/>
      <c r="G903" s="67"/>
      <c r="H903" s="67"/>
    </row>
    <row r="904" spans="1:8">
      <c r="A904" s="68">
        <v>41172</v>
      </c>
      <c r="B904" s="69" t="s">
        <v>818</v>
      </c>
      <c r="C904" s="68">
        <v>41143</v>
      </c>
      <c r="D904" s="70" t="s">
        <v>347</v>
      </c>
      <c r="E904" s="71">
        <v>122</v>
      </c>
      <c r="F904" s="72" t="s">
        <v>366</v>
      </c>
      <c r="G904" s="72">
        <v>859</v>
      </c>
      <c r="H904" s="72" t="s">
        <v>190</v>
      </c>
    </row>
    <row r="905" spans="1:8">
      <c r="A905" s="68">
        <v>41172</v>
      </c>
      <c r="B905" s="69" t="s">
        <v>348</v>
      </c>
      <c r="C905" s="68">
        <v>41158</v>
      </c>
      <c r="D905" s="70" t="s">
        <v>349</v>
      </c>
      <c r="E905" s="71">
        <v>457.5</v>
      </c>
      <c r="F905" s="72" t="s">
        <v>366</v>
      </c>
      <c r="G905" s="72">
        <v>892</v>
      </c>
      <c r="H905" s="72" t="s">
        <v>233</v>
      </c>
    </row>
    <row r="906" spans="1:8">
      <c r="A906" s="68">
        <v>41172</v>
      </c>
      <c r="B906" s="69" t="s">
        <v>350</v>
      </c>
      <c r="C906" s="68">
        <v>41137</v>
      </c>
      <c r="D906" s="70" t="s">
        <v>351</v>
      </c>
      <c r="E906" s="71">
        <v>5279.5</v>
      </c>
      <c r="F906" s="72" t="s">
        <v>372</v>
      </c>
      <c r="G906" s="72">
        <v>862</v>
      </c>
      <c r="H906" s="72" t="s">
        <v>198</v>
      </c>
    </row>
    <row r="907" spans="1:8">
      <c r="A907" s="68">
        <v>41172</v>
      </c>
      <c r="B907" s="69" t="s">
        <v>352</v>
      </c>
      <c r="C907" s="68">
        <v>41118</v>
      </c>
      <c r="D907" s="70" t="s">
        <v>981</v>
      </c>
      <c r="E907" s="71">
        <v>1220</v>
      </c>
      <c r="F907" s="72" t="s">
        <v>357</v>
      </c>
      <c r="G907" s="72">
        <v>866</v>
      </c>
      <c r="H907" s="72" t="s">
        <v>166</v>
      </c>
    </row>
    <row r="908" spans="1:8">
      <c r="A908" s="68">
        <v>41172</v>
      </c>
      <c r="B908" s="69" t="s">
        <v>901</v>
      </c>
      <c r="C908" s="68">
        <v>41114</v>
      </c>
      <c r="D908" s="70" t="s">
        <v>353</v>
      </c>
      <c r="E908" s="71">
        <v>900</v>
      </c>
      <c r="F908" s="72" t="s">
        <v>357</v>
      </c>
      <c r="G908" s="72">
        <v>830</v>
      </c>
      <c r="H908" s="72" t="s">
        <v>389</v>
      </c>
    </row>
    <row r="909" spans="1:8">
      <c r="A909" s="68">
        <v>41185</v>
      </c>
      <c r="B909" s="69" t="s">
        <v>839</v>
      </c>
      <c r="C909" s="68">
        <v>41164</v>
      </c>
      <c r="D909" s="70" t="s">
        <v>354</v>
      </c>
      <c r="E909" s="71">
        <v>1310.02</v>
      </c>
      <c r="F909" s="72" t="s">
        <v>357</v>
      </c>
      <c r="G909" s="69">
        <v>920</v>
      </c>
      <c r="H909" s="69" t="s">
        <v>167</v>
      </c>
    </row>
    <row r="910" spans="1:8">
      <c r="A910" s="68">
        <v>41185</v>
      </c>
      <c r="B910" s="69" t="s">
        <v>358</v>
      </c>
      <c r="C910" s="68">
        <v>41155</v>
      </c>
      <c r="D910" s="70" t="s">
        <v>359</v>
      </c>
      <c r="E910" s="71">
        <v>498.6</v>
      </c>
      <c r="F910" s="72" t="s">
        <v>360</v>
      </c>
      <c r="G910" s="69" t="s">
        <v>361</v>
      </c>
      <c r="H910" s="69" t="s">
        <v>389</v>
      </c>
    </row>
    <row r="911" spans="1:8">
      <c r="A911" s="68">
        <v>41185</v>
      </c>
      <c r="B911" s="69"/>
      <c r="C911" s="68">
        <v>41118</v>
      </c>
      <c r="D911" s="70" t="s">
        <v>362</v>
      </c>
      <c r="E911" s="71">
        <v>4000</v>
      </c>
      <c r="F911" s="72" t="s">
        <v>360</v>
      </c>
      <c r="G911" s="69" t="s">
        <v>363</v>
      </c>
      <c r="H911" s="69" t="s">
        <v>168</v>
      </c>
    </row>
    <row r="912" spans="1:8">
      <c r="A912" s="68">
        <v>41185</v>
      </c>
      <c r="B912" s="69" t="s">
        <v>818</v>
      </c>
      <c r="C912" s="68">
        <v>41120</v>
      </c>
      <c r="D912" s="70" t="s">
        <v>635</v>
      </c>
      <c r="E912" s="71">
        <v>854</v>
      </c>
      <c r="F912" s="72" t="s">
        <v>360</v>
      </c>
      <c r="G912" s="69" t="s">
        <v>364</v>
      </c>
      <c r="H912" s="69" t="s">
        <v>166</v>
      </c>
    </row>
    <row r="913" spans="1:8">
      <c r="A913" s="68">
        <v>41185</v>
      </c>
      <c r="B913" s="69" t="s">
        <v>806</v>
      </c>
      <c r="C913" s="68">
        <v>41160</v>
      </c>
      <c r="D913" s="70" t="s">
        <v>365</v>
      </c>
      <c r="E913" s="71">
        <v>1500</v>
      </c>
      <c r="F913" s="72" t="s">
        <v>366</v>
      </c>
      <c r="G913" s="69" t="s">
        <v>367</v>
      </c>
      <c r="H913" s="69" t="s">
        <v>390</v>
      </c>
    </row>
    <row r="914" spans="1:8">
      <c r="A914" s="68">
        <v>41185</v>
      </c>
      <c r="B914" s="69" t="s">
        <v>368</v>
      </c>
      <c r="C914" s="68">
        <v>41164</v>
      </c>
      <c r="D914" s="70" t="s">
        <v>808</v>
      </c>
      <c r="E914" s="71">
        <v>45.75</v>
      </c>
      <c r="F914" s="72" t="s">
        <v>366</v>
      </c>
      <c r="G914" s="69" t="s">
        <v>369</v>
      </c>
      <c r="H914" s="69" t="s">
        <v>233</v>
      </c>
    </row>
    <row r="915" spans="1:8">
      <c r="A915" s="68">
        <v>41185</v>
      </c>
      <c r="B915" s="69" t="s">
        <v>370</v>
      </c>
      <c r="C915" s="68">
        <v>41164</v>
      </c>
      <c r="D915" s="70" t="s">
        <v>808</v>
      </c>
      <c r="E915" s="71">
        <v>316.58999999999997</v>
      </c>
      <c r="F915" s="72" t="s">
        <v>366</v>
      </c>
      <c r="G915" s="69" t="s">
        <v>371</v>
      </c>
      <c r="H915" s="69" t="s">
        <v>233</v>
      </c>
    </row>
    <row r="916" spans="1:8">
      <c r="A916" s="68">
        <v>41185</v>
      </c>
      <c r="B916" s="69" t="s">
        <v>604</v>
      </c>
      <c r="C916" s="68">
        <v>41151</v>
      </c>
      <c r="D916" s="70" t="s">
        <v>474</v>
      </c>
      <c r="E916" s="71">
        <v>3965</v>
      </c>
      <c r="F916" s="72" t="s">
        <v>372</v>
      </c>
      <c r="G916" s="69" t="s">
        <v>373</v>
      </c>
      <c r="H916" s="69" t="s">
        <v>166</v>
      </c>
    </row>
    <row r="917" spans="1:8">
      <c r="A917" s="68">
        <v>41185</v>
      </c>
      <c r="B917" s="69" t="s">
        <v>183</v>
      </c>
      <c r="C917" s="68">
        <v>41180</v>
      </c>
      <c r="D917" s="70" t="s">
        <v>374</v>
      </c>
      <c r="E917" s="71">
        <v>360</v>
      </c>
      <c r="F917" s="72" t="s">
        <v>372</v>
      </c>
      <c r="G917" s="69" t="s">
        <v>184</v>
      </c>
      <c r="H917" s="69" t="s">
        <v>185</v>
      </c>
    </row>
    <row r="918" spans="1:8">
      <c r="A918" s="68">
        <v>41185</v>
      </c>
      <c r="B918" s="69" t="s">
        <v>375</v>
      </c>
      <c r="C918" s="68">
        <v>41158</v>
      </c>
      <c r="D918" s="70" t="s">
        <v>376</v>
      </c>
      <c r="E918" s="71">
        <v>122</v>
      </c>
      <c r="F918" s="72" t="s">
        <v>366</v>
      </c>
      <c r="G918" s="69" t="s">
        <v>377</v>
      </c>
      <c r="H918" s="69" t="s">
        <v>189</v>
      </c>
    </row>
    <row r="919" spans="1:8">
      <c r="A919" s="68">
        <v>41185</v>
      </c>
      <c r="B919" s="69" t="s">
        <v>286</v>
      </c>
      <c r="C919" s="68">
        <v>41126</v>
      </c>
      <c r="D919" s="70" t="s">
        <v>378</v>
      </c>
      <c r="E919" s="71">
        <v>2190</v>
      </c>
      <c r="F919" s="72" t="s">
        <v>357</v>
      </c>
      <c r="G919" s="69">
        <v>864</v>
      </c>
      <c r="H919" s="69" t="s">
        <v>389</v>
      </c>
    </row>
    <row r="920" spans="1:8">
      <c r="A920" s="68">
        <v>41185</v>
      </c>
      <c r="B920" s="69" t="s">
        <v>3488</v>
      </c>
      <c r="C920" s="68">
        <v>41170</v>
      </c>
      <c r="D920" s="70" t="s">
        <v>452</v>
      </c>
      <c r="E920" s="71">
        <v>1068.8</v>
      </c>
      <c r="F920" s="72" t="s">
        <v>379</v>
      </c>
      <c r="G920" s="69" t="s">
        <v>3489</v>
      </c>
      <c r="H920" s="69" t="s">
        <v>13</v>
      </c>
    </row>
    <row r="921" spans="1:8">
      <c r="A921" s="68">
        <v>41185</v>
      </c>
      <c r="B921" s="69" t="s">
        <v>380</v>
      </c>
      <c r="C921" s="68">
        <v>41163</v>
      </c>
      <c r="D921" s="70" t="s">
        <v>381</v>
      </c>
      <c r="E921" s="71">
        <v>278.16000000000003</v>
      </c>
      <c r="F921" s="72" t="s">
        <v>366</v>
      </c>
      <c r="G921" s="69" t="s">
        <v>382</v>
      </c>
      <c r="H921" s="69" t="s">
        <v>162</v>
      </c>
    </row>
    <row r="922" spans="1:8">
      <c r="A922" s="84">
        <v>41189</v>
      </c>
      <c r="B922" s="85" t="s">
        <v>3478</v>
      </c>
      <c r="C922" s="86">
        <v>41159</v>
      </c>
      <c r="D922" s="87" t="s">
        <v>686</v>
      </c>
      <c r="E922" s="88">
        <v>9.15</v>
      </c>
      <c r="F922" s="89" t="s">
        <v>274</v>
      </c>
      <c r="G922" s="85" t="s">
        <v>3479</v>
      </c>
      <c r="H922" s="139" t="s">
        <v>169</v>
      </c>
    </row>
    <row r="923" spans="1:8">
      <c r="A923" s="98">
        <v>41189</v>
      </c>
      <c r="B923" s="69" t="s">
        <v>3478</v>
      </c>
      <c r="C923" s="68">
        <v>41159</v>
      </c>
      <c r="D923" s="70" t="s">
        <v>686</v>
      </c>
      <c r="E923" s="71">
        <v>18.3</v>
      </c>
      <c r="F923" s="72" t="s">
        <v>379</v>
      </c>
      <c r="G923" s="69" t="s">
        <v>3479</v>
      </c>
      <c r="H923" s="141" t="s">
        <v>169</v>
      </c>
    </row>
    <row r="924" spans="1:8">
      <c r="A924" s="98">
        <v>41189</v>
      </c>
      <c r="B924" s="69" t="s">
        <v>3478</v>
      </c>
      <c r="C924" s="68">
        <v>41159</v>
      </c>
      <c r="D924" s="70" t="s">
        <v>686</v>
      </c>
      <c r="E924" s="71">
        <v>9.15</v>
      </c>
      <c r="F924" s="72" t="s">
        <v>366</v>
      </c>
      <c r="G924" s="69" t="s">
        <v>3479</v>
      </c>
      <c r="H924" s="141" t="s">
        <v>169</v>
      </c>
    </row>
    <row r="925" spans="1:8">
      <c r="A925" s="91">
        <v>41189</v>
      </c>
      <c r="B925" s="92" t="s">
        <v>3478</v>
      </c>
      <c r="C925" s="93">
        <v>41159</v>
      </c>
      <c r="D925" s="94" t="s">
        <v>686</v>
      </c>
      <c r="E925" s="95">
        <v>36.6</v>
      </c>
      <c r="F925" s="96" t="s">
        <v>360</v>
      </c>
      <c r="G925" s="92" t="s">
        <v>3479</v>
      </c>
      <c r="H925" s="140" t="s">
        <v>169</v>
      </c>
    </row>
    <row r="926" spans="1:8">
      <c r="A926" s="84">
        <v>41189</v>
      </c>
      <c r="B926" s="85" t="s">
        <v>3480</v>
      </c>
      <c r="C926" s="86">
        <v>41159</v>
      </c>
      <c r="D926" s="87" t="s">
        <v>686</v>
      </c>
      <c r="E926" s="88">
        <v>53.48</v>
      </c>
      <c r="F926" s="89" t="s">
        <v>366</v>
      </c>
      <c r="G926" s="85" t="s">
        <v>3481</v>
      </c>
      <c r="H926" s="139" t="s">
        <v>169</v>
      </c>
    </row>
    <row r="927" spans="1:8">
      <c r="A927" s="98">
        <v>41189</v>
      </c>
      <c r="B927" s="69" t="s">
        <v>3480</v>
      </c>
      <c r="C927" s="68">
        <v>41159</v>
      </c>
      <c r="D927" s="70" t="s">
        <v>686</v>
      </c>
      <c r="E927" s="71">
        <v>25.55</v>
      </c>
      <c r="F927" s="72" t="s">
        <v>379</v>
      </c>
      <c r="G927" s="69" t="s">
        <v>3481</v>
      </c>
      <c r="H927" s="141" t="s">
        <v>169</v>
      </c>
    </row>
    <row r="928" spans="1:8">
      <c r="A928" s="91">
        <v>41189</v>
      </c>
      <c r="B928" s="92" t="s">
        <v>3480</v>
      </c>
      <c r="C928" s="93">
        <v>41159</v>
      </c>
      <c r="D928" s="94" t="s">
        <v>686</v>
      </c>
      <c r="E928" s="95">
        <v>14.31</v>
      </c>
      <c r="F928" s="96" t="s">
        <v>274</v>
      </c>
      <c r="G928" s="92" t="s">
        <v>3481</v>
      </c>
      <c r="H928" s="140" t="s">
        <v>169</v>
      </c>
    </row>
    <row r="929" spans="1:8">
      <c r="A929" s="68">
        <v>41192</v>
      </c>
      <c r="B929" s="69" t="s">
        <v>243</v>
      </c>
      <c r="C929" s="68">
        <v>41201</v>
      </c>
      <c r="D929" s="70" t="s">
        <v>186</v>
      </c>
      <c r="E929" s="71">
        <v>885</v>
      </c>
      <c r="F929" s="72" t="s">
        <v>372</v>
      </c>
      <c r="G929" s="72">
        <v>1049</v>
      </c>
      <c r="H929" s="72" t="s">
        <v>389</v>
      </c>
    </row>
    <row r="930" spans="1:8">
      <c r="A930" s="68">
        <v>41192</v>
      </c>
      <c r="B930" s="69" t="s">
        <v>755</v>
      </c>
      <c r="C930" s="68">
        <v>41182</v>
      </c>
      <c r="D930" s="70" t="s">
        <v>191</v>
      </c>
      <c r="E930" s="71">
        <v>27984.53</v>
      </c>
      <c r="F930" s="72" t="s">
        <v>379</v>
      </c>
      <c r="G930" s="72">
        <v>991</v>
      </c>
      <c r="H930" s="72" t="s">
        <v>192</v>
      </c>
    </row>
    <row r="931" spans="1:8">
      <c r="A931" s="68">
        <v>41192</v>
      </c>
      <c r="B931" s="69" t="s">
        <v>193</v>
      </c>
      <c r="C931" s="68">
        <v>41164</v>
      </c>
      <c r="D931" s="70" t="s">
        <v>610</v>
      </c>
      <c r="E931" s="71">
        <v>146.6</v>
      </c>
      <c r="F931" s="72" t="s">
        <v>366</v>
      </c>
      <c r="G931" s="72">
        <v>906</v>
      </c>
      <c r="H931" s="72" t="s">
        <v>173</v>
      </c>
    </row>
    <row r="932" spans="1:8">
      <c r="A932" s="68">
        <v>41192</v>
      </c>
      <c r="B932" s="69" t="s">
        <v>616</v>
      </c>
      <c r="C932" s="68">
        <v>41167</v>
      </c>
      <c r="D932" s="70" t="s">
        <v>617</v>
      </c>
      <c r="E932" s="71">
        <v>13994.49</v>
      </c>
      <c r="F932" s="72" t="s">
        <v>379</v>
      </c>
      <c r="G932" s="72">
        <v>986</v>
      </c>
      <c r="H932" s="72" t="s">
        <v>192</v>
      </c>
    </row>
    <row r="933" spans="1:8">
      <c r="A933" s="68">
        <v>41192</v>
      </c>
      <c r="B933" s="69" t="s">
        <v>194</v>
      </c>
      <c r="C933" s="68">
        <v>41156</v>
      </c>
      <c r="D933" s="70" t="s">
        <v>195</v>
      </c>
      <c r="E933" s="71">
        <v>5500</v>
      </c>
      <c r="F933" s="72" t="s">
        <v>360</v>
      </c>
      <c r="G933" s="72">
        <v>954</v>
      </c>
      <c r="H933" s="72" t="s">
        <v>389</v>
      </c>
    </row>
    <row r="934" spans="1:8">
      <c r="A934" s="68">
        <v>41192</v>
      </c>
      <c r="B934" s="69" t="s">
        <v>449</v>
      </c>
      <c r="C934" s="68">
        <v>41177</v>
      </c>
      <c r="D934" s="70" t="s">
        <v>196</v>
      </c>
      <c r="E934" s="71">
        <v>109.8</v>
      </c>
      <c r="F934" s="72" t="s">
        <v>366</v>
      </c>
      <c r="G934" s="72">
        <v>968</v>
      </c>
      <c r="H934" s="72" t="s">
        <v>164</v>
      </c>
    </row>
    <row r="935" spans="1:8">
      <c r="A935" s="84">
        <v>41192</v>
      </c>
      <c r="B935" s="85" t="s">
        <v>197</v>
      </c>
      <c r="C935" s="86">
        <v>41155</v>
      </c>
      <c r="D935" s="87" t="s">
        <v>554</v>
      </c>
      <c r="E935" s="88">
        <v>983.33</v>
      </c>
      <c r="F935" s="89" t="s">
        <v>366</v>
      </c>
      <c r="G935" s="89">
        <v>932</v>
      </c>
      <c r="H935" s="90" t="s">
        <v>198</v>
      </c>
    </row>
    <row r="936" spans="1:8">
      <c r="A936" s="91">
        <v>41192</v>
      </c>
      <c r="B936" s="92" t="s">
        <v>197</v>
      </c>
      <c r="C936" s="93">
        <v>41155</v>
      </c>
      <c r="D936" s="94" t="s">
        <v>554</v>
      </c>
      <c r="E936" s="95">
        <v>6.41</v>
      </c>
      <c r="F936" s="96" t="s">
        <v>366</v>
      </c>
      <c r="G936" s="96">
        <v>932</v>
      </c>
      <c r="H936" s="97" t="s">
        <v>180</v>
      </c>
    </row>
    <row r="937" spans="1:8">
      <c r="A937" s="68">
        <v>41192</v>
      </c>
      <c r="B937" s="69" t="s">
        <v>199</v>
      </c>
      <c r="C937" s="68">
        <v>41089</v>
      </c>
      <c r="D937" s="70" t="s">
        <v>201</v>
      </c>
      <c r="E937" s="71">
        <v>3660</v>
      </c>
      <c r="F937" s="72" t="s">
        <v>372</v>
      </c>
      <c r="G937" s="72">
        <v>757</v>
      </c>
      <c r="H937" s="72" t="s">
        <v>166</v>
      </c>
    </row>
    <row r="938" spans="1:8">
      <c r="A938" s="68">
        <v>41192</v>
      </c>
      <c r="B938" s="69" t="s">
        <v>200</v>
      </c>
      <c r="C938" s="68">
        <v>41165</v>
      </c>
      <c r="D938" s="70" t="s">
        <v>202</v>
      </c>
      <c r="E938" s="71">
        <v>59.54</v>
      </c>
      <c r="F938" s="72" t="s">
        <v>366</v>
      </c>
      <c r="G938" s="72">
        <v>922</v>
      </c>
      <c r="H938" s="72" t="s">
        <v>391</v>
      </c>
    </row>
    <row r="939" spans="1:8">
      <c r="A939" s="68">
        <v>41192</v>
      </c>
      <c r="B939" s="69" t="s">
        <v>203</v>
      </c>
      <c r="C939" s="68">
        <v>41182</v>
      </c>
      <c r="D939" s="70" t="s">
        <v>643</v>
      </c>
      <c r="E939" s="71">
        <v>154.6</v>
      </c>
      <c r="F939" s="72" t="s">
        <v>366</v>
      </c>
      <c r="G939" s="72">
        <v>984</v>
      </c>
      <c r="H939" s="72" t="s">
        <v>162</v>
      </c>
    </row>
    <row r="940" spans="1:8">
      <c r="A940" s="84">
        <v>41192</v>
      </c>
      <c r="B940" s="85" t="s">
        <v>204</v>
      </c>
      <c r="C940" s="86">
        <v>41195</v>
      </c>
      <c r="D940" s="87" t="s">
        <v>205</v>
      </c>
      <c r="E940" s="88">
        <v>129.69999999999999</v>
      </c>
      <c r="F940" s="89" t="s">
        <v>366</v>
      </c>
      <c r="G940" s="89">
        <v>1028</v>
      </c>
      <c r="H940" s="90" t="s">
        <v>189</v>
      </c>
    </row>
    <row r="941" spans="1:8">
      <c r="A941" s="98">
        <v>41192</v>
      </c>
      <c r="B941" s="69" t="s">
        <v>204</v>
      </c>
      <c r="C941" s="68">
        <v>41195</v>
      </c>
      <c r="D941" s="70" t="s">
        <v>205</v>
      </c>
      <c r="E941" s="71">
        <v>1.22</v>
      </c>
      <c r="F941" s="72" t="s">
        <v>366</v>
      </c>
      <c r="G941" s="72">
        <v>1028</v>
      </c>
      <c r="H941" s="99" t="s">
        <v>206</v>
      </c>
    </row>
    <row r="942" spans="1:8">
      <c r="A942" s="91">
        <v>41192</v>
      </c>
      <c r="B942" s="92" t="s">
        <v>204</v>
      </c>
      <c r="C942" s="93">
        <v>41195</v>
      </c>
      <c r="D942" s="94" t="s">
        <v>205</v>
      </c>
      <c r="E942" s="95">
        <v>2</v>
      </c>
      <c r="F942" s="96" t="s">
        <v>366</v>
      </c>
      <c r="G942" s="96">
        <v>1028</v>
      </c>
      <c r="H942" s="97" t="s">
        <v>207</v>
      </c>
    </row>
    <row r="943" spans="1:8">
      <c r="A943" s="84">
        <v>41192</v>
      </c>
      <c r="B943" s="85" t="s">
        <v>208</v>
      </c>
      <c r="C943" s="86">
        <v>41161</v>
      </c>
      <c r="D943" s="87" t="s">
        <v>209</v>
      </c>
      <c r="E943" s="88">
        <v>646.6</v>
      </c>
      <c r="F943" s="89" t="s">
        <v>366</v>
      </c>
      <c r="G943" s="89">
        <v>928</v>
      </c>
      <c r="H943" s="90" t="s">
        <v>210</v>
      </c>
    </row>
    <row r="944" spans="1:8">
      <c r="A944" s="91">
        <v>41192</v>
      </c>
      <c r="B944" s="92" t="s">
        <v>208</v>
      </c>
      <c r="C944" s="93">
        <v>41161</v>
      </c>
      <c r="D944" s="94" t="s">
        <v>209</v>
      </c>
      <c r="E944" s="95">
        <v>317.2</v>
      </c>
      <c r="F944" s="96" t="s">
        <v>366</v>
      </c>
      <c r="G944" s="96">
        <v>928</v>
      </c>
      <c r="H944" s="97" t="s">
        <v>190</v>
      </c>
    </row>
    <row r="945" spans="1:8">
      <c r="A945" s="68">
        <v>41192</v>
      </c>
      <c r="B945" s="69" t="s">
        <v>211</v>
      </c>
      <c r="C945" s="68">
        <v>41124</v>
      </c>
      <c r="D945" s="70" t="s">
        <v>212</v>
      </c>
      <c r="E945" s="71">
        <v>14640</v>
      </c>
      <c r="F945" s="72" t="s">
        <v>372</v>
      </c>
      <c r="G945" s="72">
        <v>937</v>
      </c>
      <c r="H945" s="72" t="s">
        <v>166</v>
      </c>
    </row>
    <row r="946" spans="1:8">
      <c r="A946" s="68">
        <v>41192</v>
      </c>
      <c r="B946" s="69" t="s">
        <v>213</v>
      </c>
      <c r="C946" s="68">
        <v>41151</v>
      </c>
      <c r="D946" s="70" t="s">
        <v>709</v>
      </c>
      <c r="E946" s="71">
        <v>33.81</v>
      </c>
      <c r="F946" s="72" t="s">
        <v>366</v>
      </c>
      <c r="G946" s="72">
        <v>931</v>
      </c>
      <c r="H946" s="72" t="s">
        <v>182</v>
      </c>
    </row>
    <row r="947" spans="1:8">
      <c r="A947" s="68">
        <v>41192</v>
      </c>
      <c r="B947" s="69" t="s">
        <v>214</v>
      </c>
      <c r="C947" s="68">
        <v>41149</v>
      </c>
      <c r="D947" s="70" t="s">
        <v>215</v>
      </c>
      <c r="E947" s="71">
        <v>2000</v>
      </c>
      <c r="F947" s="72" t="s">
        <v>357</v>
      </c>
      <c r="G947" s="72">
        <v>983</v>
      </c>
      <c r="H947" s="72" t="s">
        <v>188</v>
      </c>
    </row>
    <row r="948" spans="1:8" customFormat="1">
      <c r="A948" s="68">
        <v>41192</v>
      </c>
      <c r="B948" s="69">
        <v>78</v>
      </c>
      <c r="C948" s="68">
        <v>41151</v>
      </c>
      <c r="D948" s="70" t="s">
        <v>793</v>
      </c>
      <c r="E948" s="71">
        <v>1570.8</v>
      </c>
      <c r="F948" s="72" t="s">
        <v>372</v>
      </c>
      <c r="G948" s="72">
        <v>918</v>
      </c>
      <c r="H948" s="72" t="s">
        <v>389</v>
      </c>
    </row>
    <row r="949" spans="1:8" customFormat="1">
      <c r="A949" s="68">
        <v>41192</v>
      </c>
      <c r="B949" s="69">
        <v>490</v>
      </c>
      <c r="C949" s="68">
        <v>41151</v>
      </c>
      <c r="D949" s="70" t="s">
        <v>793</v>
      </c>
      <c r="E949" s="71">
        <v>52.96</v>
      </c>
      <c r="F949" s="72" t="s">
        <v>372</v>
      </c>
      <c r="G949" s="72">
        <v>912</v>
      </c>
      <c r="H949" s="72" t="s">
        <v>171</v>
      </c>
    </row>
    <row r="950" spans="1:8" customFormat="1">
      <c r="A950" s="68">
        <v>41192</v>
      </c>
      <c r="B950" s="69">
        <v>532</v>
      </c>
      <c r="C950" s="68">
        <v>41173</v>
      </c>
      <c r="D950" s="70" t="s">
        <v>793</v>
      </c>
      <c r="E950" s="71">
        <v>10.55</v>
      </c>
      <c r="F950" s="72" t="s">
        <v>372</v>
      </c>
      <c r="G950" s="72">
        <v>961</v>
      </c>
      <c r="H950" s="72" t="s">
        <v>171</v>
      </c>
    </row>
    <row r="951" spans="1:8" customFormat="1">
      <c r="A951" s="84">
        <v>41192</v>
      </c>
      <c r="B951" s="85">
        <v>303</v>
      </c>
      <c r="C951" s="86">
        <v>41151</v>
      </c>
      <c r="D951" s="87" t="s">
        <v>793</v>
      </c>
      <c r="E951" s="88">
        <v>2550.21</v>
      </c>
      <c r="F951" s="89" t="s">
        <v>372</v>
      </c>
      <c r="G951" s="89" t="s">
        <v>167</v>
      </c>
      <c r="H951" s="90" t="s">
        <v>167</v>
      </c>
    </row>
    <row r="952" spans="1:8" customFormat="1">
      <c r="A952" s="91">
        <v>41192</v>
      </c>
      <c r="B952" s="92">
        <v>303</v>
      </c>
      <c r="C952" s="93">
        <v>41151</v>
      </c>
      <c r="D952" s="94" t="s">
        <v>793</v>
      </c>
      <c r="E952" s="95">
        <v>2</v>
      </c>
      <c r="F952" s="96" t="s">
        <v>372</v>
      </c>
      <c r="G952" s="96" t="s">
        <v>207</v>
      </c>
      <c r="H952" s="97" t="s">
        <v>207</v>
      </c>
    </row>
    <row r="953" spans="1:8" customFormat="1">
      <c r="A953" s="84">
        <v>41192</v>
      </c>
      <c r="B953" s="85">
        <v>330</v>
      </c>
      <c r="C953" s="86">
        <v>41173</v>
      </c>
      <c r="D953" s="87" t="s">
        <v>793</v>
      </c>
      <c r="E953" s="88">
        <v>475.16</v>
      </c>
      <c r="F953" s="89" t="s">
        <v>372</v>
      </c>
      <c r="G953" s="89" t="s">
        <v>167</v>
      </c>
      <c r="H953" s="90" t="s">
        <v>167</v>
      </c>
    </row>
    <row r="954" spans="1:8" customFormat="1">
      <c r="A954" s="91">
        <v>41192</v>
      </c>
      <c r="B954" s="92">
        <v>330</v>
      </c>
      <c r="C954" s="93">
        <v>41173</v>
      </c>
      <c r="D954" s="94" t="s">
        <v>793</v>
      </c>
      <c r="E954" s="95">
        <v>2</v>
      </c>
      <c r="F954" s="96" t="s">
        <v>372</v>
      </c>
      <c r="G954" s="96" t="s">
        <v>207</v>
      </c>
      <c r="H954" s="97" t="s">
        <v>207</v>
      </c>
    </row>
    <row r="955" spans="1:8" customFormat="1">
      <c r="A955" s="68">
        <v>41192</v>
      </c>
      <c r="B955" s="69">
        <v>528</v>
      </c>
      <c r="C955" s="68">
        <v>41173</v>
      </c>
      <c r="D955" s="70" t="s">
        <v>793</v>
      </c>
      <c r="E955" s="71">
        <v>10.119999999999999</v>
      </c>
      <c r="F955" s="72" t="s">
        <v>360</v>
      </c>
      <c r="G955" s="72">
        <v>964</v>
      </c>
      <c r="H955" s="72" t="s">
        <v>171</v>
      </c>
    </row>
    <row r="956" spans="1:8" customFormat="1">
      <c r="A956" s="84">
        <v>41192</v>
      </c>
      <c r="B956" s="85">
        <v>325</v>
      </c>
      <c r="C956" s="86">
        <v>41173</v>
      </c>
      <c r="D956" s="87" t="s">
        <v>793</v>
      </c>
      <c r="E956" s="88">
        <v>506.13</v>
      </c>
      <c r="F956" s="89" t="s">
        <v>360</v>
      </c>
      <c r="G956" s="89" t="s">
        <v>167</v>
      </c>
      <c r="H956" s="90" t="s">
        <v>167</v>
      </c>
    </row>
    <row r="957" spans="1:8" customFormat="1">
      <c r="A957" s="91">
        <v>41192</v>
      </c>
      <c r="B957" s="92">
        <v>325</v>
      </c>
      <c r="C957" s="93">
        <v>41173</v>
      </c>
      <c r="D957" s="94" t="s">
        <v>793</v>
      </c>
      <c r="E957" s="95">
        <v>2</v>
      </c>
      <c r="F957" s="96" t="s">
        <v>360</v>
      </c>
      <c r="G957" s="96" t="s">
        <v>207</v>
      </c>
      <c r="H957" s="97" t="s">
        <v>207</v>
      </c>
    </row>
    <row r="958" spans="1:8" customFormat="1">
      <c r="A958" s="84">
        <v>41192</v>
      </c>
      <c r="B958" s="85">
        <v>324</v>
      </c>
      <c r="C958" s="86">
        <v>41173</v>
      </c>
      <c r="D958" s="87" t="s">
        <v>793</v>
      </c>
      <c r="E958" s="88">
        <v>878.7</v>
      </c>
      <c r="F958" s="89" t="s">
        <v>217</v>
      </c>
      <c r="G958" s="89" t="s">
        <v>167</v>
      </c>
      <c r="H958" s="90" t="s">
        <v>167</v>
      </c>
    </row>
    <row r="959" spans="1:8" customFormat="1">
      <c r="A959" s="91">
        <v>41192</v>
      </c>
      <c r="B959" s="92">
        <v>324</v>
      </c>
      <c r="C959" s="93">
        <v>41173</v>
      </c>
      <c r="D959" s="94" t="s">
        <v>793</v>
      </c>
      <c r="E959" s="95">
        <v>2</v>
      </c>
      <c r="F959" s="96" t="s">
        <v>217</v>
      </c>
      <c r="G959" s="96" t="s">
        <v>216</v>
      </c>
      <c r="H959" s="97" t="s">
        <v>216</v>
      </c>
    </row>
    <row r="960" spans="1:8" customFormat="1">
      <c r="A960" s="68">
        <v>41192</v>
      </c>
      <c r="B960" s="69">
        <v>527</v>
      </c>
      <c r="C960" s="68">
        <v>41173</v>
      </c>
      <c r="D960" s="70" t="s">
        <v>793</v>
      </c>
      <c r="E960" s="71">
        <v>17.579999999999998</v>
      </c>
      <c r="F960" s="72" t="s">
        <v>217</v>
      </c>
      <c r="G960" s="72" t="s">
        <v>171</v>
      </c>
      <c r="H960" s="72" t="s">
        <v>171</v>
      </c>
    </row>
    <row r="961" spans="1:8">
      <c r="A961" s="68">
        <v>41201</v>
      </c>
      <c r="B961" s="69" t="s">
        <v>248</v>
      </c>
      <c r="C961" s="68">
        <v>41151</v>
      </c>
      <c r="D961" s="70" t="s">
        <v>889</v>
      </c>
      <c r="E961" s="71">
        <v>588.35</v>
      </c>
      <c r="F961" s="72" t="s">
        <v>379</v>
      </c>
      <c r="G961" s="72">
        <v>971</v>
      </c>
      <c r="H961" s="72" t="s">
        <v>159</v>
      </c>
    </row>
    <row r="962" spans="1:8">
      <c r="A962" s="68">
        <v>41201</v>
      </c>
      <c r="B962" s="69" t="s">
        <v>234</v>
      </c>
      <c r="C962" s="68">
        <v>41181</v>
      </c>
      <c r="D962" s="70" t="s">
        <v>745</v>
      </c>
      <c r="E962" s="71">
        <v>138.72</v>
      </c>
      <c r="F962" s="72" t="s">
        <v>372</v>
      </c>
      <c r="G962" s="72">
        <v>1012</v>
      </c>
      <c r="H962" s="72" t="s">
        <v>389</v>
      </c>
    </row>
    <row r="963" spans="1:8">
      <c r="A963" s="68">
        <v>41201</v>
      </c>
      <c r="B963" s="69" t="s">
        <v>249</v>
      </c>
      <c r="C963" s="68">
        <v>41163</v>
      </c>
      <c r="D963" s="70" t="s">
        <v>250</v>
      </c>
      <c r="E963" s="71">
        <v>427</v>
      </c>
      <c r="F963" s="72" t="s">
        <v>357</v>
      </c>
      <c r="G963" s="72">
        <v>901</v>
      </c>
      <c r="H963" s="72" t="s">
        <v>166</v>
      </c>
    </row>
    <row r="964" spans="1:8">
      <c r="A964" s="68">
        <v>41201</v>
      </c>
      <c r="B964" s="69" t="s">
        <v>656</v>
      </c>
      <c r="C964" s="68">
        <v>41165</v>
      </c>
      <c r="D964" s="70" t="s">
        <v>251</v>
      </c>
      <c r="E964" s="71">
        <v>3660</v>
      </c>
      <c r="F964" s="72" t="s">
        <v>360</v>
      </c>
      <c r="G964" s="72">
        <v>975</v>
      </c>
      <c r="H964" s="72" t="s">
        <v>174</v>
      </c>
    </row>
    <row r="965" spans="1:8">
      <c r="A965" s="68">
        <v>41201</v>
      </c>
      <c r="B965" s="69" t="s">
        <v>555</v>
      </c>
      <c r="C965" s="68">
        <v>41107</v>
      </c>
      <c r="D965" s="70" t="s">
        <v>257</v>
      </c>
      <c r="E965" s="71">
        <v>250</v>
      </c>
      <c r="F965" s="72" t="s">
        <v>372</v>
      </c>
      <c r="G965" s="72">
        <v>752</v>
      </c>
      <c r="H965" s="72" t="s">
        <v>258</v>
      </c>
    </row>
    <row r="966" spans="1:8">
      <c r="A966" s="68">
        <v>41201</v>
      </c>
      <c r="B966" s="69" t="s">
        <v>555</v>
      </c>
      <c r="C966" s="68">
        <v>41107</v>
      </c>
      <c r="D966" s="70" t="s">
        <v>257</v>
      </c>
      <c r="E966" s="71">
        <v>30</v>
      </c>
      <c r="F966" s="72" t="s">
        <v>372</v>
      </c>
      <c r="G966" s="72">
        <v>752</v>
      </c>
      <c r="H966" s="72" t="s">
        <v>167</v>
      </c>
    </row>
    <row r="967" spans="1:8">
      <c r="A967" s="68">
        <v>41201</v>
      </c>
      <c r="B967" s="69" t="s">
        <v>786</v>
      </c>
      <c r="C967" s="68">
        <v>41157</v>
      </c>
      <c r="D967" s="70" t="s">
        <v>710</v>
      </c>
      <c r="E967" s="71">
        <v>43</v>
      </c>
      <c r="F967" s="72" t="s">
        <v>383</v>
      </c>
      <c r="G967" s="72">
        <v>888</v>
      </c>
      <c r="H967" s="72" t="s">
        <v>221</v>
      </c>
    </row>
    <row r="968" spans="1:8">
      <c r="A968" s="68">
        <v>41201</v>
      </c>
      <c r="B968" s="69" t="s">
        <v>491</v>
      </c>
      <c r="C968" s="68">
        <v>41157</v>
      </c>
      <c r="D968" s="70" t="s">
        <v>710</v>
      </c>
      <c r="E968" s="71">
        <v>76.400000000000006</v>
      </c>
      <c r="F968" s="72" t="s">
        <v>383</v>
      </c>
      <c r="G968" s="72">
        <v>889</v>
      </c>
      <c r="H968" s="72" t="s">
        <v>387</v>
      </c>
    </row>
    <row r="969" spans="1:8">
      <c r="A969" s="68">
        <v>41201</v>
      </c>
      <c r="B969" s="69" t="s">
        <v>825</v>
      </c>
      <c r="C969" s="68">
        <v>41157</v>
      </c>
      <c r="D969" s="70" t="s">
        <v>710</v>
      </c>
      <c r="E969" s="71">
        <v>35.6</v>
      </c>
      <c r="F969" s="72" t="s">
        <v>383</v>
      </c>
      <c r="G969" s="72">
        <v>890</v>
      </c>
      <c r="H969" s="72" t="s">
        <v>221</v>
      </c>
    </row>
    <row r="970" spans="1:8">
      <c r="A970" s="68">
        <v>41201</v>
      </c>
      <c r="B970" s="69" t="s">
        <v>259</v>
      </c>
      <c r="C970" s="68">
        <v>41157</v>
      </c>
      <c r="D970" s="70" t="s">
        <v>710</v>
      </c>
      <c r="E970" s="71">
        <v>40</v>
      </c>
      <c r="F970" s="72" t="s">
        <v>383</v>
      </c>
      <c r="G970" s="72">
        <v>891</v>
      </c>
      <c r="H970" s="72" t="s">
        <v>387</v>
      </c>
    </row>
    <row r="971" spans="1:8">
      <c r="A971" s="148">
        <v>41206</v>
      </c>
      <c r="B971" s="149" t="s">
        <v>263</v>
      </c>
      <c r="C971" s="148">
        <v>41159</v>
      </c>
      <c r="D971" s="150" t="s">
        <v>666</v>
      </c>
      <c r="E971" s="151">
        <v>47550.7</v>
      </c>
      <c r="F971" s="152" t="s">
        <v>542</v>
      </c>
      <c r="G971" s="152">
        <v>896</v>
      </c>
      <c r="H971" s="152" t="s">
        <v>226</v>
      </c>
    </row>
    <row r="972" spans="1:8">
      <c r="A972" s="68">
        <v>41206</v>
      </c>
      <c r="B972" s="69" t="s">
        <v>264</v>
      </c>
      <c r="C972" s="68">
        <v>41172</v>
      </c>
      <c r="D972" s="70" t="s">
        <v>265</v>
      </c>
      <c r="E972" s="71">
        <v>28000</v>
      </c>
      <c r="F972" s="72" t="s">
        <v>379</v>
      </c>
      <c r="G972" s="72">
        <v>945</v>
      </c>
      <c r="H972" s="72" t="s">
        <v>266</v>
      </c>
    </row>
    <row r="973" spans="1:8">
      <c r="A973" s="68">
        <v>41206</v>
      </c>
      <c r="B973" s="69" t="s">
        <v>267</v>
      </c>
      <c r="C973" s="68">
        <v>41122</v>
      </c>
      <c r="D973" s="70" t="s">
        <v>268</v>
      </c>
      <c r="E973" s="71">
        <v>17934</v>
      </c>
      <c r="F973" s="72" t="s">
        <v>357</v>
      </c>
      <c r="G973" s="72">
        <v>822</v>
      </c>
      <c r="H973" s="72" t="s">
        <v>173</v>
      </c>
    </row>
    <row r="974" spans="1:8">
      <c r="A974" s="68">
        <v>41206</v>
      </c>
      <c r="B974" s="69" t="s">
        <v>1057</v>
      </c>
      <c r="C974" s="68">
        <v>41113</v>
      </c>
      <c r="D974" s="70" t="s">
        <v>269</v>
      </c>
      <c r="E974" s="71">
        <v>240</v>
      </c>
      <c r="F974" s="72" t="s">
        <v>357</v>
      </c>
      <c r="G974" s="72">
        <v>883</v>
      </c>
      <c r="H974" s="72" t="s">
        <v>389</v>
      </c>
    </row>
    <row r="975" spans="1:8">
      <c r="A975" s="68">
        <v>41206</v>
      </c>
      <c r="B975" s="69" t="s">
        <v>33</v>
      </c>
      <c r="C975" s="68">
        <v>41206</v>
      </c>
      <c r="D975" s="70" t="s">
        <v>844</v>
      </c>
      <c r="E975" s="71">
        <v>600.22</v>
      </c>
      <c r="F975" s="72" t="s">
        <v>366</v>
      </c>
      <c r="G975" s="72">
        <v>1076</v>
      </c>
      <c r="H975" s="72" t="s">
        <v>166</v>
      </c>
    </row>
    <row r="976" spans="1:8">
      <c r="A976" s="125"/>
      <c r="B976" s="69" t="s">
        <v>1071</v>
      </c>
      <c r="C976" s="68">
        <v>41047</v>
      </c>
      <c r="D976" s="70" t="s">
        <v>271</v>
      </c>
      <c r="E976" s="71">
        <v>250</v>
      </c>
      <c r="F976" s="72" t="s">
        <v>366</v>
      </c>
      <c r="G976" s="72">
        <v>501</v>
      </c>
      <c r="H976" s="114"/>
    </row>
    <row r="977" spans="1:8">
      <c r="A977" s="68">
        <v>41208</v>
      </c>
      <c r="B977" s="69" t="s">
        <v>272</v>
      </c>
      <c r="C977" s="68">
        <v>41177</v>
      </c>
      <c r="D977" s="70" t="s">
        <v>273</v>
      </c>
      <c r="E977" s="71">
        <v>538.59</v>
      </c>
      <c r="F977" s="72" t="s">
        <v>366</v>
      </c>
      <c r="G977" s="72">
        <v>987</v>
      </c>
      <c r="H977" s="72" t="s">
        <v>233</v>
      </c>
    </row>
    <row r="978" spans="1:8">
      <c r="A978" s="68">
        <v>41208</v>
      </c>
      <c r="B978" s="69" t="s">
        <v>272</v>
      </c>
      <c r="C978" s="68">
        <v>41177</v>
      </c>
      <c r="D978" s="70" t="s">
        <v>273</v>
      </c>
      <c r="E978" s="71">
        <v>538.59</v>
      </c>
      <c r="F978" s="72" t="s">
        <v>360</v>
      </c>
      <c r="G978" s="72">
        <v>987</v>
      </c>
      <c r="H978" s="72" t="s">
        <v>233</v>
      </c>
    </row>
    <row r="979" spans="1:8">
      <c r="A979" s="68">
        <v>41208</v>
      </c>
      <c r="B979" s="69" t="s">
        <v>432</v>
      </c>
      <c r="C979" s="68">
        <v>41178</v>
      </c>
      <c r="D979" s="70" t="s">
        <v>726</v>
      </c>
      <c r="E979" s="71">
        <v>98.57</v>
      </c>
      <c r="F979" s="72" t="s">
        <v>379</v>
      </c>
      <c r="G979" s="72">
        <v>988</v>
      </c>
      <c r="H979" s="72" t="s">
        <v>178</v>
      </c>
    </row>
    <row r="980" spans="1:8">
      <c r="A980" s="68">
        <v>41208</v>
      </c>
      <c r="B980" s="69" t="s">
        <v>432</v>
      </c>
      <c r="C980" s="68">
        <v>41178</v>
      </c>
      <c r="D980" s="70" t="s">
        <v>726</v>
      </c>
      <c r="E980" s="71">
        <v>197.13</v>
      </c>
      <c r="F980" s="72" t="s">
        <v>366</v>
      </c>
      <c r="G980" s="72">
        <v>988</v>
      </c>
      <c r="H980" s="72" t="s">
        <v>178</v>
      </c>
    </row>
    <row r="981" spans="1:8">
      <c r="A981" s="68">
        <v>41208</v>
      </c>
      <c r="B981" s="69" t="s">
        <v>432</v>
      </c>
      <c r="C981" s="68">
        <v>41178</v>
      </c>
      <c r="D981" s="70" t="s">
        <v>726</v>
      </c>
      <c r="E981" s="71">
        <v>65.709999999999994</v>
      </c>
      <c r="F981" s="72" t="s">
        <v>360</v>
      </c>
      <c r="G981" s="72">
        <v>988</v>
      </c>
      <c r="H981" s="72" t="s">
        <v>178</v>
      </c>
    </row>
    <row r="982" spans="1:8">
      <c r="A982" s="68">
        <v>41208</v>
      </c>
      <c r="B982" s="69" t="s">
        <v>432</v>
      </c>
      <c r="C982" s="68">
        <v>41178</v>
      </c>
      <c r="D982" s="70" t="s">
        <v>726</v>
      </c>
      <c r="E982" s="71">
        <v>197.13</v>
      </c>
      <c r="F982" s="72" t="s">
        <v>274</v>
      </c>
      <c r="G982" s="72">
        <v>988</v>
      </c>
      <c r="H982" s="72" t="s">
        <v>178</v>
      </c>
    </row>
    <row r="983" spans="1:8">
      <c r="A983" s="84">
        <v>41208</v>
      </c>
      <c r="B983" s="85" t="s">
        <v>78</v>
      </c>
      <c r="C983" s="86">
        <v>41229</v>
      </c>
      <c r="D983" s="87" t="s">
        <v>205</v>
      </c>
      <c r="E983" s="88">
        <v>77.819999999999993</v>
      </c>
      <c r="F983" s="89" t="s">
        <v>366</v>
      </c>
      <c r="G983" s="89">
        <v>1121</v>
      </c>
      <c r="H983" s="90" t="s">
        <v>189</v>
      </c>
    </row>
    <row r="984" spans="1:8">
      <c r="A984" s="98">
        <v>41208</v>
      </c>
      <c r="B984" s="69" t="s">
        <v>78</v>
      </c>
      <c r="C984" s="68">
        <v>41229</v>
      </c>
      <c r="D984" s="70" t="s">
        <v>205</v>
      </c>
      <c r="E984" s="71">
        <v>2</v>
      </c>
      <c r="F984" s="72" t="s">
        <v>366</v>
      </c>
      <c r="G984" s="72">
        <v>1121</v>
      </c>
      <c r="H984" s="99" t="s">
        <v>207</v>
      </c>
    </row>
    <row r="985" spans="1:8">
      <c r="A985" s="98">
        <v>41208</v>
      </c>
      <c r="B985" s="69" t="s">
        <v>78</v>
      </c>
      <c r="C985" s="68">
        <v>41229</v>
      </c>
      <c r="D985" s="70" t="s">
        <v>205</v>
      </c>
      <c r="E985" s="71">
        <v>1.22</v>
      </c>
      <c r="F985" s="72" t="s">
        <v>366</v>
      </c>
      <c r="G985" s="72">
        <v>1121</v>
      </c>
      <c r="H985" s="99" t="s">
        <v>206</v>
      </c>
    </row>
    <row r="986" spans="1:8">
      <c r="A986" s="84">
        <v>41208</v>
      </c>
      <c r="B986" s="85" t="s">
        <v>46</v>
      </c>
      <c r="C986" s="86">
        <v>41212</v>
      </c>
      <c r="D986" s="87" t="s">
        <v>205</v>
      </c>
      <c r="E986" s="88">
        <v>77.819999999999993</v>
      </c>
      <c r="F986" s="89" t="s">
        <v>366</v>
      </c>
      <c r="G986" s="89">
        <v>1215</v>
      </c>
      <c r="H986" s="90" t="s">
        <v>189</v>
      </c>
    </row>
    <row r="987" spans="1:8">
      <c r="A987" s="98">
        <v>41208</v>
      </c>
      <c r="B987" s="69" t="s">
        <v>46</v>
      </c>
      <c r="C987" s="68">
        <v>41212</v>
      </c>
      <c r="D987" s="70" t="s">
        <v>205</v>
      </c>
      <c r="E987" s="71">
        <v>2</v>
      </c>
      <c r="F987" s="72" t="s">
        <v>366</v>
      </c>
      <c r="G987" s="72">
        <v>1215</v>
      </c>
      <c r="H987" s="99" t="s">
        <v>207</v>
      </c>
    </row>
    <row r="988" spans="1:8">
      <c r="A988" s="98">
        <v>41208</v>
      </c>
      <c r="B988" s="69" t="s">
        <v>46</v>
      </c>
      <c r="C988" s="68">
        <v>41212</v>
      </c>
      <c r="D988" s="70" t="s">
        <v>205</v>
      </c>
      <c r="E988" s="71">
        <v>4.88</v>
      </c>
      <c r="F988" s="72" t="s">
        <v>366</v>
      </c>
      <c r="G988" s="72">
        <v>1215</v>
      </c>
      <c r="H988" s="99" t="s">
        <v>206</v>
      </c>
    </row>
    <row r="989" spans="1:8">
      <c r="A989" s="84">
        <v>41208</v>
      </c>
      <c r="B989" s="85" t="s">
        <v>50</v>
      </c>
      <c r="C989" s="86">
        <v>41212</v>
      </c>
      <c r="D989" s="87" t="s">
        <v>205</v>
      </c>
      <c r="E989" s="88">
        <v>226.31</v>
      </c>
      <c r="F989" s="89" t="s">
        <v>383</v>
      </c>
      <c r="G989" s="89">
        <v>1118</v>
      </c>
      <c r="H989" s="90" t="s">
        <v>189</v>
      </c>
    </row>
    <row r="990" spans="1:8">
      <c r="A990" s="91">
        <v>41208</v>
      </c>
      <c r="B990" s="92" t="s">
        <v>50</v>
      </c>
      <c r="C990" s="93">
        <v>41212</v>
      </c>
      <c r="D990" s="94" t="s">
        <v>205</v>
      </c>
      <c r="E990" s="95">
        <v>4.2699999999999996</v>
      </c>
      <c r="F990" s="96" t="s">
        <v>383</v>
      </c>
      <c r="G990" s="96">
        <v>1118</v>
      </c>
      <c r="H990" s="97" t="s">
        <v>206</v>
      </c>
    </row>
    <row r="991" spans="1:8">
      <c r="A991" s="68">
        <v>41208</v>
      </c>
      <c r="B991" s="69" t="s">
        <v>49</v>
      </c>
      <c r="C991" s="68">
        <v>41212</v>
      </c>
      <c r="D991" s="70" t="s">
        <v>205</v>
      </c>
      <c r="E991" s="71">
        <v>4.88</v>
      </c>
      <c r="F991" s="72" t="s">
        <v>383</v>
      </c>
      <c r="G991" s="72">
        <v>1122</v>
      </c>
      <c r="H991" s="72" t="s">
        <v>206</v>
      </c>
    </row>
    <row r="992" spans="1:8">
      <c r="A992" s="84">
        <v>41208</v>
      </c>
      <c r="B992" s="85" t="s">
        <v>47</v>
      </c>
      <c r="C992" s="86">
        <v>41215</v>
      </c>
      <c r="D992" s="87" t="s">
        <v>205</v>
      </c>
      <c r="E992" s="88">
        <v>77.819999999999993</v>
      </c>
      <c r="F992" s="89" t="s">
        <v>366</v>
      </c>
      <c r="G992" s="89">
        <v>1119</v>
      </c>
      <c r="H992" s="90" t="s">
        <v>189</v>
      </c>
    </row>
    <row r="993" spans="1:8">
      <c r="A993" s="98">
        <v>41208</v>
      </c>
      <c r="B993" s="69" t="s">
        <v>47</v>
      </c>
      <c r="C993" s="68">
        <v>41215</v>
      </c>
      <c r="D993" s="70" t="s">
        <v>205</v>
      </c>
      <c r="E993" s="71">
        <v>2</v>
      </c>
      <c r="F993" s="72" t="s">
        <v>366</v>
      </c>
      <c r="G993" s="72">
        <v>1119</v>
      </c>
      <c r="H993" s="99" t="s">
        <v>207</v>
      </c>
    </row>
    <row r="994" spans="1:8">
      <c r="A994" s="91">
        <v>41208</v>
      </c>
      <c r="B994" s="92" t="s">
        <v>47</v>
      </c>
      <c r="C994" s="93">
        <v>41215</v>
      </c>
      <c r="D994" s="94" t="s">
        <v>205</v>
      </c>
      <c r="E994" s="95">
        <v>1.22</v>
      </c>
      <c r="F994" s="96" t="s">
        <v>366</v>
      </c>
      <c r="G994" s="96">
        <v>1119</v>
      </c>
      <c r="H994" s="97" t="s">
        <v>206</v>
      </c>
    </row>
    <row r="995" spans="1:8">
      <c r="A995" s="84">
        <v>41208</v>
      </c>
      <c r="B995" s="85" t="s">
        <v>48</v>
      </c>
      <c r="C995" s="86">
        <v>41215</v>
      </c>
      <c r="D995" s="87" t="s">
        <v>205</v>
      </c>
      <c r="E995" s="88">
        <v>103.76</v>
      </c>
      <c r="F995" s="89" t="s">
        <v>366</v>
      </c>
      <c r="G995" s="89">
        <v>1120</v>
      </c>
      <c r="H995" s="90" t="s">
        <v>189</v>
      </c>
    </row>
    <row r="996" spans="1:8">
      <c r="A996" s="98">
        <v>41208</v>
      </c>
      <c r="B996" s="69" t="s">
        <v>48</v>
      </c>
      <c r="C996" s="68">
        <v>41215</v>
      </c>
      <c r="D996" s="70" t="s">
        <v>205</v>
      </c>
      <c r="E996" s="71">
        <v>2</v>
      </c>
      <c r="F996" s="72" t="s">
        <v>366</v>
      </c>
      <c r="G996" s="72">
        <v>1120</v>
      </c>
      <c r="H996" s="99" t="s">
        <v>207</v>
      </c>
    </row>
    <row r="997" spans="1:8">
      <c r="A997" s="91">
        <v>41208</v>
      </c>
      <c r="B997" s="92" t="s">
        <v>48</v>
      </c>
      <c r="C997" s="93">
        <v>41215</v>
      </c>
      <c r="D997" s="94" t="s">
        <v>205</v>
      </c>
      <c r="E997" s="95">
        <v>4.88</v>
      </c>
      <c r="F997" s="96" t="s">
        <v>366</v>
      </c>
      <c r="G997" s="96">
        <v>1120</v>
      </c>
      <c r="H997" s="97" t="s">
        <v>206</v>
      </c>
    </row>
    <row r="998" spans="1:8">
      <c r="A998" s="68">
        <v>41208</v>
      </c>
      <c r="B998" s="69" t="s">
        <v>51</v>
      </c>
      <c r="C998" s="68">
        <v>41212</v>
      </c>
      <c r="D998" s="70" t="s">
        <v>205</v>
      </c>
      <c r="E998" s="71">
        <v>10.19</v>
      </c>
      <c r="F998" s="72" t="s">
        <v>383</v>
      </c>
      <c r="G998" s="72">
        <v>1161</v>
      </c>
      <c r="H998" s="72" t="s">
        <v>52</v>
      </c>
    </row>
    <row r="999" spans="1:8">
      <c r="A999" s="84">
        <v>41208</v>
      </c>
      <c r="B999" s="85" t="s">
        <v>53</v>
      </c>
      <c r="C999" s="86">
        <v>41212</v>
      </c>
      <c r="D999" s="87" t="s">
        <v>205</v>
      </c>
      <c r="E999" s="88">
        <v>25.94</v>
      </c>
      <c r="F999" s="89" t="s">
        <v>383</v>
      </c>
      <c r="G999" s="89">
        <v>1162</v>
      </c>
      <c r="H999" s="90" t="s">
        <v>189</v>
      </c>
    </row>
    <row r="1000" spans="1:8">
      <c r="A1000" s="91">
        <v>41208</v>
      </c>
      <c r="B1000" s="92" t="s">
        <v>53</v>
      </c>
      <c r="C1000" s="93">
        <v>41212</v>
      </c>
      <c r="D1000" s="94" t="s">
        <v>205</v>
      </c>
      <c r="E1000" s="95">
        <v>14.64</v>
      </c>
      <c r="F1000" s="96" t="s">
        <v>383</v>
      </c>
      <c r="G1000" s="96">
        <v>1162</v>
      </c>
      <c r="H1000" s="97" t="s">
        <v>206</v>
      </c>
    </row>
    <row r="1001" spans="1:8">
      <c r="A1001" s="68">
        <v>41208</v>
      </c>
      <c r="B1001" s="69" t="s">
        <v>275</v>
      </c>
      <c r="C1001" s="68">
        <v>41165</v>
      </c>
      <c r="D1001" s="70" t="s">
        <v>279</v>
      </c>
      <c r="E1001" s="71">
        <v>11500</v>
      </c>
      <c r="F1001" s="72" t="s">
        <v>379</v>
      </c>
      <c r="G1001" s="72">
        <v>921</v>
      </c>
      <c r="H1001" s="72" t="s">
        <v>192</v>
      </c>
    </row>
    <row r="1002" spans="1:8">
      <c r="A1002" s="68">
        <v>41208</v>
      </c>
      <c r="B1002" s="69" t="s">
        <v>276</v>
      </c>
      <c r="C1002" s="68">
        <v>41186</v>
      </c>
      <c r="D1002" s="70" t="s">
        <v>662</v>
      </c>
      <c r="E1002" s="71">
        <v>825</v>
      </c>
      <c r="F1002" s="72" t="s">
        <v>372</v>
      </c>
      <c r="G1002" s="72">
        <v>1019</v>
      </c>
      <c r="H1002" s="72" t="s">
        <v>389</v>
      </c>
    </row>
    <row r="1003" spans="1:8">
      <c r="A1003" s="68">
        <v>41208</v>
      </c>
      <c r="B1003" s="69" t="s">
        <v>36</v>
      </c>
      <c r="C1003" s="68">
        <v>41187</v>
      </c>
      <c r="D1003" s="70" t="s">
        <v>37</v>
      </c>
      <c r="E1003" s="71">
        <v>197.64</v>
      </c>
      <c r="F1003" s="72" t="s">
        <v>366</v>
      </c>
      <c r="G1003" s="72">
        <v>1021</v>
      </c>
      <c r="H1003" s="72" t="s">
        <v>173</v>
      </c>
    </row>
    <row r="1004" spans="1:8">
      <c r="A1004" s="84">
        <v>41208</v>
      </c>
      <c r="B1004" s="85" t="s">
        <v>38</v>
      </c>
      <c r="C1004" s="86">
        <v>41181</v>
      </c>
      <c r="D1004" s="87" t="s">
        <v>745</v>
      </c>
      <c r="E1004" s="88">
        <v>410.5</v>
      </c>
      <c r="F1004" s="89" t="s">
        <v>366</v>
      </c>
      <c r="G1004" s="89" t="s">
        <v>167</v>
      </c>
      <c r="H1004" s="90" t="s">
        <v>167</v>
      </c>
    </row>
    <row r="1005" spans="1:8">
      <c r="A1005" s="91">
        <v>41208</v>
      </c>
      <c r="B1005" s="92" t="s">
        <v>38</v>
      </c>
      <c r="C1005" s="93">
        <v>41181</v>
      </c>
      <c r="D1005" s="94" t="s">
        <v>745</v>
      </c>
      <c r="E1005" s="95">
        <v>2</v>
      </c>
      <c r="F1005" s="96" t="s">
        <v>366</v>
      </c>
      <c r="G1005" s="96" t="s">
        <v>207</v>
      </c>
      <c r="H1005" s="97" t="s">
        <v>207</v>
      </c>
    </row>
    <row r="1006" spans="1:8">
      <c r="A1006" s="68">
        <v>41208</v>
      </c>
      <c r="B1006" s="69" t="s">
        <v>39</v>
      </c>
      <c r="C1006" s="68">
        <v>41181</v>
      </c>
      <c r="D1006" s="70" t="s">
        <v>745</v>
      </c>
      <c r="E1006" s="71">
        <v>10.02</v>
      </c>
      <c r="F1006" s="72" t="s">
        <v>366</v>
      </c>
      <c r="G1006" s="72">
        <v>1013</v>
      </c>
      <c r="H1006" s="72" t="s">
        <v>171</v>
      </c>
    </row>
    <row r="1007" spans="1:8">
      <c r="A1007" s="68">
        <v>41208</v>
      </c>
      <c r="B1007" s="69" t="s">
        <v>40</v>
      </c>
      <c r="C1007" s="68">
        <v>41181</v>
      </c>
      <c r="D1007" s="70" t="s">
        <v>987</v>
      </c>
      <c r="E1007" s="71">
        <v>600</v>
      </c>
      <c r="F1007" s="72" t="s">
        <v>366</v>
      </c>
      <c r="G1007" s="72">
        <v>990</v>
      </c>
      <c r="H1007" s="72" t="s">
        <v>161</v>
      </c>
    </row>
    <row r="1008" spans="1:8">
      <c r="A1008" s="68">
        <v>41208</v>
      </c>
      <c r="B1008" s="69" t="s">
        <v>41</v>
      </c>
      <c r="C1008" s="68">
        <v>41185</v>
      </c>
      <c r="D1008" s="70" t="s">
        <v>486</v>
      </c>
      <c r="E1008" s="71">
        <v>106.8</v>
      </c>
      <c r="F1008" s="72" t="s">
        <v>366</v>
      </c>
      <c r="G1008" s="72">
        <v>1020</v>
      </c>
      <c r="H1008" s="72" t="s">
        <v>172</v>
      </c>
    </row>
    <row r="1009" spans="1:8">
      <c r="A1009" s="68">
        <v>41208</v>
      </c>
      <c r="B1009" s="69" t="s">
        <v>42</v>
      </c>
      <c r="C1009" s="68">
        <v>41178</v>
      </c>
      <c r="D1009" s="70" t="s">
        <v>43</v>
      </c>
      <c r="E1009" s="71">
        <v>394.06</v>
      </c>
      <c r="F1009" s="72" t="s">
        <v>366</v>
      </c>
      <c r="G1009" s="72">
        <v>993</v>
      </c>
      <c r="H1009" s="72" t="s">
        <v>233</v>
      </c>
    </row>
    <row r="1010" spans="1:8">
      <c r="A1010" s="68">
        <v>41208</v>
      </c>
      <c r="B1010" s="69" t="s">
        <v>44</v>
      </c>
      <c r="C1010" s="68">
        <v>41181</v>
      </c>
      <c r="D1010" s="70" t="s">
        <v>756</v>
      </c>
      <c r="E1010" s="71">
        <v>69.3</v>
      </c>
      <c r="F1010" s="72" t="s">
        <v>366</v>
      </c>
      <c r="G1010" s="72">
        <v>1002</v>
      </c>
      <c r="H1010" s="72" t="s">
        <v>167</v>
      </c>
    </row>
    <row r="1011" spans="1:8">
      <c r="A1011" s="68">
        <v>41212</v>
      </c>
      <c r="B1011" s="69" t="s">
        <v>3446</v>
      </c>
      <c r="C1011" s="68">
        <v>41212</v>
      </c>
      <c r="D1011" s="70" t="s">
        <v>844</v>
      </c>
      <c r="E1011" s="71">
        <v>123.03</v>
      </c>
      <c r="F1011" s="72" t="s">
        <v>366</v>
      </c>
      <c r="G1011" s="72">
        <v>1312</v>
      </c>
      <c r="H1011" s="72" t="s">
        <v>166</v>
      </c>
    </row>
    <row r="1012" spans="1:8">
      <c r="A1012" s="68">
        <v>41215</v>
      </c>
      <c r="B1012" s="69" t="s">
        <v>10</v>
      </c>
      <c r="C1012" s="68">
        <v>41215</v>
      </c>
      <c r="D1012" s="70" t="s">
        <v>530</v>
      </c>
      <c r="E1012" s="71">
        <v>31.06</v>
      </c>
      <c r="F1012" s="72" t="s">
        <v>366</v>
      </c>
      <c r="G1012" s="72" t="s">
        <v>387</v>
      </c>
      <c r="H1012" s="72" t="s">
        <v>387</v>
      </c>
    </row>
    <row r="1013" spans="1:8">
      <c r="A1013" s="84">
        <v>41219</v>
      </c>
      <c r="B1013" s="85" t="s">
        <v>54</v>
      </c>
      <c r="C1013" s="86">
        <v>41189</v>
      </c>
      <c r="D1013" s="87" t="s">
        <v>281</v>
      </c>
      <c r="E1013" s="88">
        <v>27.45</v>
      </c>
      <c r="F1013" s="89" t="s">
        <v>366</v>
      </c>
      <c r="G1013" s="89">
        <v>1032</v>
      </c>
      <c r="H1013" s="90" t="s">
        <v>169</v>
      </c>
    </row>
    <row r="1014" spans="1:8">
      <c r="A1014" s="98">
        <v>41219</v>
      </c>
      <c r="B1014" s="69" t="s">
        <v>54</v>
      </c>
      <c r="C1014" s="68">
        <v>41189</v>
      </c>
      <c r="D1014" s="70" t="s">
        <v>281</v>
      </c>
      <c r="E1014" s="71">
        <v>60.75</v>
      </c>
      <c r="F1014" s="72" t="s">
        <v>274</v>
      </c>
      <c r="G1014" s="72">
        <v>1032</v>
      </c>
      <c r="H1014" s="99" t="s">
        <v>169</v>
      </c>
    </row>
    <row r="1015" spans="1:8">
      <c r="A1015" s="98">
        <v>41219</v>
      </c>
      <c r="B1015" s="69" t="s">
        <v>54</v>
      </c>
      <c r="C1015" s="68">
        <v>41189</v>
      </c>
      <c r="D1015" s="70" t="s">
        <v>281</v>
      </c>
      <c r="E1015" s="71">
        <v>9.15</v>
      </c>
      <c r="F1015" s="72" t="s">
        <v>383</v>
      </c>
      <c r="G1015" s="72">
        <v>1032</v>
      </c>
      <c r="H1015" s="99" t="s">
        <v>169</v>
      </c>
    </row>
    <row r="1016" spans="1:8">
      <c r="A1016" s="91">
        <v>41219</v>
      </c>
      <c r="B1016" s="92" t="s">
        <v>54</v>
      </c>
      <c r="C1016" s="93">
        <v>41189</v>
      </c>
      <c r="D1016" s="94" t="s">
        <v>281</v>
      </c>
      <c r="E1016" s="95">
        <v>36.6</v>
      </c>
      <c r="F1016" s="96" t="s">
        <v>360</v>
      </c>
      <c r="G1016" s="96">
        <v>1032</v>
      </c>
      <c r="H1016" s="97" t="s">
        <v>169</v>
      </c>
    </row>
    <row r="1017" spans="1:8">
      <c r="A1017" s="98">
        <v>41219</v>
      </c>
      <c r="B1017" s="69" t="s">
        <v>55</v>
      </c>
      <c r="C1017" s="68">
        <v>41189</v>
      </c>
      <c r="D1017" s="70" t="s">
        <v>281</v>
      </c>
      <c r="E1017" s="71">
        <v>33.39</v>
      </c>
      <c r="F1017" s="72" t="s">
        <v>366</v>
      </c>
      <c r="G1017" s="72">
        <v>1061</v>
      </c>
      <c r="H1017" s="72" t="s">
        <v>169</v>
      </c>
    </row>
    <row r="1018" spans="1:8">
      <c r="A1018" s="68">
        <v>41220</v>
      </c>
      <c r="B1018" s="69" t="s">
        <v>8</v>
      </c>
      <c r="C1018" s="68">
        <v>41220</v>
      </c>
      <c r="D1018" s="70" t="s">
        <v>9</v>
      </c>
      <c r="E1018" s="71">
        <v>27.87</v>
      </c>
      <c r="F1018" s="72" t="s">
        <v>366</v>
      </c>
      <c r="G1018" s="72" t="s">
        <v>387</v>
      </c>
      <c r="H1018" s="72" t="s">
        <v>387</v>
      </c>
    </row>
    <row r="1019" spans="1:8">
      <c r="A1019" s="68">
        <v>41221</v>
      </c>
      <c r="B1019" s="69" t="s">
        <v>874</v>
      </c>
      <c r="C1019" s="68">
        <v>41109</v>
      </c>
      <c r="D1019" s="127" t="s">
        <v>58</v>
      </c>
      <c r="E1019" s="71">
        <v>495</v>
      </c>
      <c r="F1019" s="72" t="s">
        <v>357</v>
      </c>
      <c r="G1019" s="72">
        <v>872</v>
      </c>
      <c r="H1019" s="72" t="s">
        <v>389</v>
      </c>
    </row>
    <row r="1020" spans="1:8">
      <c r="A1020" s="68">
        <v>41221</v>
      </c>
      <c r="B1020" s="69" t="s">
        <v>852</v>
      </c>
      <c r="C1020" s="68">
        <v>41110</v>
      </c>
      <c r="D1020" s="127" t="s">
        <v>58</v>
      </c>
      <c r="E1020" s="71">
        <v>315</v>
      </c>
      <c r="F1020" s="72" t="s">
        <v>357</v>
      </c>
      <c r="G1020" s="72">
        <v>873</v>
      </c>
      <c r="H1020" s="72" t="s">
        <v>389</v>
      </c>
    </row>
    <row r="1021" spans="1:8">
      <c r="A1021" s="68">
        <v>41221</v>
      </c>
      <c r="B1021" s="69" t="s">
        <v>56</v>
      </c>
      <c r="C1021" s="68">
        <v>41111</v>
      </c>
      <c r="D1021" s="127" t="s">
        <v>58</v>
      </c>
      <c r="E1021" s="71">
        <v>345</v>
      </c>
      <c r="F1021" s="72" t="s">
        <v>357</v>
      </c>
      <c r="G1021" s="72">
        <v>984</v>
      </c>
      <c r="H1021" s="72" t="s">
        <v>389</v>
      </c>
    </row>
    <row r="1022" spans="1:8">
      <c r="A1022" s="68">
        <v>41221</v>
      </c>
      <c r="B1022" s="69" t="s">
        <v>819</v>
      </c>
      <c r="C1022" s="68">
        <v>41112</v>
      </c>
      <c r="D1022" s="127" t="s">
        <v>58</v>
      </c>
      <c r="E1022" s="71">
        <v>375</v>
      </c>
      <c r="F1022" s="72" t="s">
        <v>357</v>
      </c>
      <c r="G1022" s="72">
        <v>875</v>
      </c>
      <c r="H1022" s="72" t="s">
        <v>389</v>
      </c>
    </row>
    <row r="1023" spans="1:8">
      <c r="A1023" s="68">
        <v>41221</v>
      </c>
      <c r="B1023" s="69" t="s">
        <v>57</v>
      </c>
      <c r="C1023" s="68">
        <v>41113</v>
      </c>
      <c r="D1023" s="127" t="s">
        <v>58</v>
      </c>
      <c r="E1023" s="71">
        <v>255</v>
      </c>
      <c r="F1023" s="72" t="s">
        <v>357</v>
      </c>
      <c r="G1023" s="72">
        <v>876</v>
      </c>
      <c r="H1023" s="72" t="s">
        <v>389</v>
      </c>
    </row>
    <row r="1024" spans="1:8">
      <c r="A1024" s="148">
        <v>41221</v>
      </c>
      <c r="B1024" s="149" t="s">
        <v>59</v>
      </c>
      <c r="C1024" s="148">
        <v>41142</v>
      </c>
      <c r="D1024" s="150" t="s">
        <v>450</v>
      </c>
      <c r="E1024" s="151">
        <v>194712</v>
      </c>
      <c r="F1024" s="152" t="s">
        <v>542</v>
      </c>
      <c r="G1024" s="152">
        <v>895</v>
      </c>
      <c r="H1024" s="152" t="s">
        <v>226</v>
      </c>
    </row>
    <row r="1025" spans="1:8">
      <c r="A1025" s="68">
        <v>41221</v>
      </c>
      <c r="B1025" s="69" t="s">
        <v>60</v>
      </c>
      <c r="C1025" s="68">
        <v>41193</v>
      </c>
      <c r="D1025" s="70" t="s">
        <v>61</v>
      </c>
      <c r="E1025" s="71">
        <v>5000</v>
      </c>
      <c r="F1025" s="72" t="s">
        <v>360</v>
      </c>
      <c r="G1025" s="72">
        <v>1046</v>
      </c>
      <c r="H1025" s="72" t="s">
        <v>188</v>
      </c>
    </row>
    <row r="1026" spans="1:8">
      <c r="A1026" s="68">
        <v>41221</v>
      </c>
      <c r="B1026" s="69">
        <v>800</v>
      </c>
      <c r="C1026" s="68">
        <v>41181</v>
      </c>
      <c r="D1026" s="70" t="s">
        <v>62</v>
      </c>
      <c r="E1026" s="71">
        <v>415</v>
      </c>
      <c r="F1026" s="72" t="s">
        <v>366</v>
      </c>
      <c r="G1026" s="72">
        <v>1035</v>
      </c>
      <c r="H1026" s="72" t="s">
        <v>190</v>
      </c>
    </row>
    <row r="1027" spans="1:8">
      <c r="A1027" s="68">
        <v>41221</v>
      </c>
      <c r="B1027" s="69">
        <v>802</v>
      </c>
      <c r="C1027" s="68">
        <v>41181</v>
      </c>
      <c r="D1027" s="70" t="s">
        <v>62</v>
      </c>
      <c r="E1027" s="71">
        <v>568</v>
      </c>
      <c r="F1027" s="72" t="s">
        <v>366</v>
      </c>
      <c r="G1027" s="72">
        <v>1036</v>
      </c>
      <c r="H1027" s="72" t="s">
        <v>190</v>
      </c>
    </row>
    <row r="1028" spans="1:8">
      <c r="A1028" s="68">
        <v>41221</v>
      </c>
      <c r="B1028" s="69">
        <v>33</v>
      </c>
      <c r="C1028" s="68">
        <v>41194</v>
      </c>
      <c r="D1028" s="70" t="s">
        <v>63</v>
      </c>
      <c r="E1028" s="71">
        <v>305</v>
      </c>
      <c r="F1028" s="72" t="s">
        <v>366</v>
      </c>
      <c r="G1028" s="72">
        <v>1053</v>
      </c>
      <c r="H1028" s="72" t="s">
        <v>166</v>
      </c>
    </row>
    <row r="1029" spans="1:8">
      <c r="A1029" s="68">
        <v>41221</v>
      </c>
      <c r="B1029" s="69">
        <v>35</v>
      </c>
      <c r="C1029" s="68">
        <v>41201</v>
      </c>
      <c r="D1029" s="70" t="s">
        <v>63</v>
      </c>
      <c r="E1029" s="71">
        <v>305</v>
      </c>
      <c r="F1029" s="72" t="s">
        <v>366</v>
      </c>
      <c r="G1029" s="72">
        <v>1054</v>
      </c>
      <c r="H1029" s="72" t="s">
        <v>166</v>
      </c>
    </row>
    <row r="1030" spans="1:8">
      <c r="A1030" s="68">
        <v>41221</v>
      </c>
      <c r="B1030" s="69">
        <v>1291</v>
      </c>
      <c r="C1030" s="68">
        <v>41199</v>
      </c>
      <c r="D1030" s="70" t="s">
        <v>615</v>
      </c>
      <c r="E1030" s="71">
        <v>395.28</v>
      </c>
      <c r="F1030" s="72" t="s">
        <v>366</v>
      </c>
      <c r="G1030" s="72">
        <v>1062</v>
      </c>
      <c r="H1030" s="72" t="s">
        <v>173</v>
      </c>
    </row>
    <row r="1031" spans="1:8">
      <c r="A1031" s="68">
        <v>41221</v>
      </c>
      <c r="B1031" s="69" t="s">
        <v>248</v>
      </c>
      <c r="C1031" s="68">
        <v>41195</v>
      </c>
      <c r="D1031" s="70" t="s">
        <v>756</v>
      </c>
      <c r="E1031" s="71">
        <v>286</v>
      </c>
      <c r="F1031" s="72" t="s">
        <v>366</v>
      </c>
      <c r="G1031" s="72">
        <v>1031</v>
      </c>
      <c r="H1031" s="72" t="s">
        <v>167</v>
      </c>
    </row>
    <row r="1032" spans="1:8">
      <c r="A1032" s="68">
        <v>41221</v>
      </c>
      <c r="B1032" s="69" t="s">
        <v>64</v>
      </c>
      <c r="C1032" s="68">
        <v>41200</v>
      </c>
      <c r="D1032" s="70" t="s">
        <v>65</v>
      </c>
      <c r="E1032" s="71">
        <v>285.48</v>
      </c>
      <c r="F1032" s="72" t="s">
        <v>366</v>
      </c>
      <c r="G1032" s="72">
        <v>1063</v>
      </c>
      <c r="H1032" s="72" t="s">
        <v>162</v>
      </c>
    </row>
    <row r="1033" spans="1:8">
      <c r="A1033" s="68">
        <v>41221</v>
      </c>
      <c r="B1033" s="69" t="s">
        <v>66</v>
      </c>
      <c r="C1033" s="68">
        <v>41205</v>
      </c>
      <c r="D1033" s="70" t="s">
        <v>43</v>
      </c>
      <c r="E1033" s="71">
        <v>165.92</v>
      </c>
      <c r="F1033" s="72" t="s">
        <v>366</v>
      </c>
      <c r="G1033" s="72">
        <v>1064</v>
      </c>
      <c r="H1033" s="72" t="s">
        <v>233</v>
      </c>
    </row>
    <row r="1034" spans="1:8">
      <c r="A1034" s="68">
        <v>41221</v>
      </c>
      <c r="B1034" s="69" t="s">
        <v>67</v>
      </c>
      <c r="C1034" s="68">
        <v>41201</v>
      </c>
      <c r="D1034" s="70" t="s">
        <v>68</v>
      </c>
      <c r="E1034" s="71">
        <v>350</v>
      </c>
      <c r="F1034" s="72" t="s">
        <v>366</v>
      </c>
      <c r="G1034" s="72" t="s">
        <v>166</v>
      </c>
      <c r="H1034" s="72" t="s">
        <v>166</v>
      </c>
    </row>
    <row r="1035" spans="1:8">
      <c r="A1035" s="68">
        <v>41221</v>
      </c>
      <c r="B1035" s="69" t="s">
        <v>482</v>
      </c>
      <c r="C1035" s="68">
        <v>41195</v>
      </c>
      <c r="D1035" s="70" t="s">
        <v>346</v>
      </c>
      <c r="E1035" s="71">
        <v>5573.77</v>
      </c>
      <c r="F1035" s="72" t="s">
        <v>217</v>
      </c>
      <c r="G1035" s="72">
        <v>1045</v>
      </c>
      <c r="H1035" s="72" t="s">
        <v>390</v>
      </c>
    </row>
    <row r="1036" spans="1:8">
      <c r="A1036" s="68">
        <v>41221</v>
      </c>
      <c r="B1036" s="69">
        <v>457</v>
      </c>
      <c r="C1036" s="68">
        <v>41195</v>
      </c>
      <c r="D1036" s="70" t="s">
        <v>69</v>
      </c>
      <c r="E1036" s="71">
        <v>420</v>
      </c>
      <c r="F1036" s="72" t="s">
        <v>366</v>
      </c>
      <c r="G1036" s="72">
        <v>1034</v>
      </c>
      <c r="H1036" s="72" t="s">
        <v>389</v>
      </c>
    </row>
    <row r="1037" spans="1:8">
      <c r="A1037" s="68">
        <v>41221</v>
      </c>
      <c r="B1037" s="69">
        <v>48</v>
      </c>
      <c r="C1037" s="68">
        <v>41195</v>
      </c>
      <c r="D1037" s="70" t="s">
        <v>70</v>
      </c>
      <c r="E1037" s="71">
        <v>1175.3</v>
      </c>
      <c r="F1037" s="72" t="s">
        <v>366</v>
      </c>
      <c r="G1037" s="72">
        <v>1051</v>
      </c>
      <c r="H1037" s="72" t="s">
        <v>166</v>
      </c>
    </row>
    <row r="1038" spans="1:8">
      <c r="A1038" s="68">
        <v>41221</v>
      </c>
      <c r="B1038" s="69"/>
      <c r="C1038" s="68">
        <v>41216</v>
      </c>
      <c r="D1038" s="70" t="s">
        <v>719</v>
      </c>
      <c r="E1038" s="71">
        <v>149.19999999999999</v>
      </c>
      <c r="F1038" s="72" t="s">
        <v>366</v>
      </c>
      <c r="G1038" s="72" t="s">
        <v>166</v>
      </c>
      <c r="H1038" s="72" t="s">
        <v>166</v>
      </c>
    </row>
    <row r="1039" spans="1:8">
      <c r="A1039" s="84">
        <v>41221</v>
      </c>
      <c r="B1039" s="85" t="s">
        <v>549</v>
      </c>
      <c r="C1039" s="86">
        <v>41193</v>
      </c>
      <c r="D1039" s="87" t="s">
        <v>71</v>
      </c>
      <c r="E1039" s="88">
        <v>23.18</v>
      </c>
      <c r="F1039" s="89" t="s">
        <v>379</v>
      </c>
      <c r="G1039" s="89">
        <v>1038</v>
      </c>
      <c r="H1039" s="90" t="s">
        <v>224</v>
      </c>
    </row>
    <row r="1040" spans="1:8">
      <c r="A1040" s="98">
        <v>41221</v>
      </c>
      <c r="B1040" s="69" t="s">
        <v>549</v>
      </c>
      <c r="C1040" s="68">
        <v>41193</v>
      </c>
      <c r="D1040" s="70" t="s">
        <v>71</v>
      </c>
      <c r="E1040" s="71">
        <v>23.18</v>
      </c>
      <c r="F1040" s="72" t="s">
        <v>217</v>
      </c>
      <c r="G1040" s="72">
        <v>1038</v>
      </c>
      <c r="H1040" s="99" t="s">
        <v>224</v>
      </c>
    </row>
    <row r="1041" spans="1:8">
      <c r="A1041" s="91">
        <v>41221</v>
      </c>
      <c r="B1041" s="92" t="s">
        <v>549</v>
      </c>
      <c r="C1041" s="93">
        <v>41193</v>
      </c>
      <c r="D1041" s="94" t="s">
        <v>71</v>
      </c>
      <c r="E1041" s="95">
        <v>23.18</v>
      </c>
      <c r="F1041" s="96" t="s">
        <v>372</v>
      </c>
      <c r="G1041" s="96">
        <v>1038</v>
      </c>
      <c r="H1041" s="97" t="s">
        <v>224</v>
      </c>
    </row>
    <row r="1042" spans="1:8">
      <c r="A1042" s="68">
        <v>41221</v>
      </c>
      <c r="B1042" s="128"/>
      <c r="C1042" s="68">
        <v>41205</v>
      </c>
      <c r="D1042" s="70" t="s">
        <v>72</v>
      </c>
      <c r="E1042" s="71">
        <v>320</v>
      </c>
      <c r="F1042" s="72" t="s">
        <v>366</v>
      </c>
      <c r="G1042" s="72">
        <v>1059</v>
      </c>
      <c r="H1042" s="72" t="s">
        <v>168</v>
      </c>
    </row>
    <row r="1043" spans="1:8">
      <c r="A1043" s="68">
        <v>41221</v>
      </c>
      <c r="B1043" s="128"/>
      <c r="C1043" s="68">
        <v>41202</v>
      </c>
      <c r="D1043" s="70" t="s">
        <v>73</v>
      </c>
      <c r="E1043" s="71">
        <v>240</v>
      </c>
      <c r="F1043" s="72" t="s">
        <v>366</v>
      </c>
      <c r="G1043" s="72">
        <v>1056</v>
      </c>
      <c r="H1043" s="72" t="s">
        <v>168</v>
      </c>
    </row>
    <row r="1044" spans="1:8">
      <c r="A1044" s="68">
        <v>41221</v>
      </c>
      <c r="B1044" s="128"/>
      <c r="C1044" s="68">
        <v>41205</v>
      </c>
      <c r="D1044" s="70" t="s">
        <v>74</v>
      </c>
      <c r="E1044" s="71">
        <v>320</v>
      </c>
      <c r="F1044" s="72" t="s">
        <v>366</v>
      </c>
      <c r="G1044" s="72">
        <v>1058</v>
      </c>
      <c r="H1044" s="72" t="s">
        <v>168</v>
      </c>
    </row>
    <row r="1045" spans="1:8">
      <c r="A1045" s="68">
        <v>41221</v>
      </c>
      <c r="B1045" s="128"/>
      <c r="C1045" s="68">
        <v>41202</v>
      </c>
      <c r="D1045" s="70" t="s">
        <v>774</v>
      </c>
      <c r="E1045" s="71">
        <v>240</v>
      </c>
      <c r="F1045" s="72" t="s">
        <v>366</v>
      </c>
      <c r="G1045" s="72">
        <v>1057</v>
      </c>
      <c r="H1045" s="72" t="s">
        <v>168</v>
      </c>
    </row>
    <row r="1046" spans="1:8">
      <c r="A1046" s="68">
        <v>41230</v>
      </c>
      <c r="B1046" s="69">
        <v>1601008836</v>
      </c>
      <c r="C1046" s="68">
        <v>41170</v>
      </c>
      <c r="D1046" s="70" t="s">
        <v>75</v>
      </c>
      <c r="E1046" s="71">
        <v>2303.36</v>
      </c>
      <c r="F1046" s="72" t="s">
        <v>77</v>
      </c>
      <c r="G1046" s="72">
        <v>939</v>
      </c>
      <c r="H1046" s="72" t="s">
        <v>163</v>
      </c>
    </row>
    <row r="1047" spans="1:8">
      <c r="A1047" s="68">
        <v>41230</v>
      </c>
      <c r="B1047" s="69">
        <v>11603588</v>
      </c>
      <c r="C1047" s="68">
        <v>41080</v>
      </c>
      <c r="D1047" s="70" t="s">
        <v>640</v>
      </c>
      <c r="E1047" s="71">
        <v>590</v>
      </c>
      <c r="F1047" s="72" t="s">
        <v>366</v>
      </c>
      <c r="G1047" s="72">
        <v>1039</v>
      </c>
      <c r="H1047" s="72" t="s">
        <v>389</v>
      </c>
    </row>
    <row r="1048" spans="1:8">
      <c r="A1048" s="68">
        <v>41230</v>
      </c>
      <c r="B1048" s="69">
        <v>11603589</v>
      </c>
      <c r="C1048" s="68">
        <v>41080</v>
      </c>
      <c r="D1048" s="70" t="s">
        <v>640</v>
      </c>
      <c r="E1048" s="71">
        <v>198</v>
      </c>
      <c r="F1048" s="72" t="s">
        <v>366</v>
      </c>
      <c r="G1048" s="72">
        <v>1040</v>
      </c>
      <c r="H1048" s="72" t="s">
        <v>389</v>
      </c>
    </row>
    <row r="1049" spans="1:8">
      <c r="A1049" s="68">
        <v>41230</v>
      </c>
      <c r="B1049" s="69">
        <v>11603590</v>
      </c>
      <c r="C1049" s="68">
        <v>41080</v>
      </c>
      <c r="D1049" s="70" t="s">
        <v>640</v>
      </c>
      <c r="E1049" s="71">
        <v>536</v>
      </c>
      <c r="F1049" s="72" t="s">
        <v>366</v>
      </c>
      <c r="G1049" s="72">
        <v>1041</v>
      </c>
      <c r="H1049" s="72" t="s">
        <v>389</v>
      </c>
    </row>
    <row r="1050" spans="1:8">
      <c r="A1050" s="68">
        <v>41230</v>
      </c>
      <c r="B1050" s="69"/>
      <c r="C1050" s="68">
        <v>41229</v>
      </c>
      <c r="D1050" s="70" t="s">
        <v>76</v>
      </c>
      <c r="E1050" s="71">
        <v>875</v>
      </c>
      <c r="F1050" s="72" t="s">
        <v>372</v>
      </c>
      <c r="G1050" s="114"/>
      <c r="H1050" s="114"/>
    </row>
    <row r="1051" spans="1:8">
      <c r="A1051" s="68">
        <v>41230</v>
      </c>
      <c r="B1051" s="69" t="s">
        <v>79</v>
      </c>
      <c r="C1051" s="68">
        <v>41202</v>
      </c>
      <c r="D1051" s="70" t="s">
        <v>80</v>
      </c>
      <c r="E1051" s="71">
        <v>300</v>
      </c>
      <c r="F1051" s="72" t="s">
        <v>366</v>
      </c>
      <c r="G1051" s="72">
        <v>1067</v>
      </c>
      <c r="H1051" s="72" t="s">
        <v>189</v>
      </c>
    </row>
    <row r="1052" spans="1:8">
      <c r="A1052" s="68">
        <v>41230</v>
      </c>
      <c r="B1052" s="69" t="s">
        <v>1071</v>
      </c>
      <c r="C1052" s="68">
        <v>41047</v>
      </c>
      <c r="D1052" s="70" t="s">
        <v>80</v>
      </c>
      <c r="E1052" s="71">
        <v>250</v>
      </c>
      <c r="F1052" s="72" t="s">
        <v>366</v>
      </c>
      <c r="G1052" s="72">
        <v>501</v>
      </c>
      <c r="H1052" s="72" t="s">
        <v>189</v>
      </c>
    </row>
    <row r="1053" spans="1:8">
      <c r="A1053" s="68">
        <v>41235</v>
      </c>
      <c r="B1053" s="69" t="s">
        <v>11</v>
      </c>
      <c r="C1053" s="68">
        <v>41235</v>
      </c>
      <c r="D1053" s="70" t="s">
        <v>12</v>
      </c>
      <c r="E1053" s="71">
        <v>50</v>
      </c>
      <c r="F1053" s="72" t="s">
        <v>274</v>
      </c>
      <c r="G1053" s="72" t="s">
        <v>182</v>
      </c>
      <c r="H1053" s="72" t="s">
        <v>182</v>
      </c>
    </row>
    <row r="1054" spans="1:8">
      <c r="A1054" s="68">
        <v>41235</v>
      </c>
      <c r="B1054" s="69">
        <v>159</v>
      </c>
      <c r="C1054" s="68">
        <v>41215</v>
      </c>
      <c r="D1054" s="70" t="s">
        <v>756</v>
      </c>
      <c r="E1054" s="71">
        <v>165</v>
      </c>
      <c r="F1054" s="72" t="s">
        <v>366</v>
      </c>
      <c r="G1054" s="72">
        <v>1163</v>
      </c>
      <c r="H1054" s="72" t="s">
        <v>167</v>
      </c>
    </row>
    <row r="1055" spans="1:8">
      <c r="A1055" s="68">
        <v>41235</v>
      </c>
      <c r="B1055" s="69">
        <v>166</v>
      </c>
      <c r="C1055" s="68">
        <v>41224</v>
      </c>
      <c r="D1055" s="70" t="s">
        <v>756</v>
      </c>
      <c r="E1055" s="71">
        <v>116.6</v>
      </c>
      <c r="F1055" s="72" t="s">
        <v>366</v>
      </c>
      <c r="G1055" s="72">
        <v>1187</v>
      </c>
      <c r="H1055" s="72" t="s">
        <v>167</v>
      </c>
    </row>
    <row r="1056" spans="1:8">
      <c r="A1056" s="68">
        <v>41235</v>
      </c>
      <c r="B1056" s="69">
        <v>2</v>
      </c>
      <c r="C1056" s="68">
        <v>41202</v>
      </c>
      <c r="D1056" s="70" t="s">
        <v>82</v>
      </c>
      <c r="E1056" s="71">
        <v>13983.15</v>
      </c>
      <c r="F1056" s="72" t="s">
        <v>379</v>
      </c>
      <c r="G1056" s="72">
        <v>1114</v>
      </c>
      <c r="H1056" s="72" t="s">
        <v>266</v>
      </c>
    </row>
    <row r="1057" spans="1:8">
      <c r="A1057" s="68">
        <v>41235</v>
      </c>
      <c r="B1057" s="69">
        <v>8</v>
      </c>
      <c r="C1057" s="68">
        <v>41214</v>
      </c>
      <c r="D1057" s="70" t="s">
        <v>501</v>
      </c>
      <c r="E1057" s="71">
        <v>13999.5</v>
      </c>
      <c r="F1057" s="72" t="s">
        <v>379</v>
      </c>
      <c r="G1057" s="72">
        <v>1107</v>
      </c>
      <c r="H1057" s="72" t="s">
        <v>266</v>
      </c>
    </row>
    <row r="1058" spans="1:8">
      <c r="A1058" s="68">
        <v>41235</v>
      </c>
      <c r="B1058" s="69">
        <v>28</v>
      </c>
      <c r="C1058" s="68">
        <v>41206</v>
      </c>
      <c r="D1058" s="70" t="s">
        <v>481</v>
      </c>
      <c r="E1058" s="71">
        <v>12871</v>
      </c>
      <c r="F1058" s="72" t="s">
        <v>379</v>
      </c>
      <c r="G1058" s="72">
        <v>1078</v>
      </c>
      <c r="H1058" s="72" t="s">
        <v>266</v>
      </c>
    </row>
    <row r="1059" spans="1:8">
      <c r="A1059" s="84">
        <v>41235</v>
      </c>
      <c r="B1059" s="85" t="s">
        <v>647</v>
      </c>
      <c r="C1059" s="86">
        <v>41180</v>
      </c>
      <c r="D1059" s="87" t="s">
        <v>793</v>
      </c>
      <c r="E1059" s="88">
        <v>105.85</v>
      </c>
      <c r="F1059" s="89" t="s">
        <v>217</v>
      </c>
      <c r="G1059" s="89">
        <v>1138</v>
      </c>
      <c r="H1059" s="90" t="s">
        <v>389</v>
      </c>
    </row>
    <row r="1060" spans="1:8">
      <c r="A1060" s="91">
        <v>41235</v>
      </c>
      <c r="B1060" s="92" t="s">
        <v>647</v>
      </c>
      <c r="C1060" s="93">
        <v>41180</v>
      </c>
      <c r="D1060" s="94" t="s">
        <v>793</v>
      </c>
      <c r="E1060" s="95">
        <v>2.12</v>
      </c>
      <c r="F1060" s="96" t="s">
        <v>217</v>
      </c>
      <c r="G1060" s="96">
        <v>1138</v>
      </c>
      <c r="H1060" s="97" t="s">
        <v>171</v>
      </c>
    </row>
    <row r="1061" spans="1:8">
      <c r="A1061" s="84">
        <v>41235</v>
      </c>
      <c r="B1061" s="85" t="s">
        <v>495</v>
      </c>
      <c r="C1061" s="86">
        <v>41208</v>
      </c>
      <c r="D1061" s="87" t="s">
        <v>793</v>
      </c>
      <c r="E1061" s="88">
        <v>340</v>
      </c>
      <c r="F1061" s="89" t="s">
        <v>372</v>
      </c>
      <c r="G1061" s="89">
        <v>1137</v>
      </c>
      <c r="H1061" s="90" t="s">
        <v>389</v>
      </c>
    </row>
    <row r="1062" spans="1:8">
      <c r="A1062" s="91">
        <v>41235</v>
      </c>
      <c r="B1062" s="92" t="s">
        <v>495</v>
      </c>
      <c r="C1062" s="93">
        <v>41208</v>
      </c>
      <c r="D1062" s="94" t="s">
        <v>793</v>
      </c>
      <c r="E1062" s="95">
        <v>6.8</v>
      </c>
      <c r="F1062" s="96" t="s">
        <v>372</v>
      </c>
      <c r="G1062" s="96">
        <v>1137</v>
      </c>
      <c r="H1062" s="97" t="s">
        <v>171</v>
      </c>
    </row>
    <row r="1063" spans="1:8">
      <c r="A1063" s="84">
        <v>41235</v>
      </c>
      <c r="B1063" s="85" t="s">
        <v>83</v>
      </c>
      <c r="C1063" s="86">
        <v>41208</v>
      </c>
      <c r="D1063" s="87" t="s">
        <v>793</v>
      </c>
      <c r="E1063" s="88">
        <v>43.92</v>
      </c>
      <c r="F1063" s="89" t="s">
        <v>217</v>
      </c>
      <c r="G1063" s="89">
        <v>1135</v>
      </c>
      <c r="H1063" s="90" t="s">
        <v>389</v>
      </c>
    </row>
    <row r="1064" spans="1:8">
      <c r="A1064" s="91">
        <v>41235</v>
      </c>
      <c r="B1064" s="92" t="s">
        <v>83</v>
      </c>
      <c r="C1064" s="93">
        <v>41208</v>
      </c>
      <c r="D1064" s="94" t="s">
        <v>793</v>
      </c>
      <c r="E1064" s="95">
        <v>0.88</v>
      </c>
      <c r="F1064" s="96" t="s">
        <v>217</v>
      </c>
      <c r="G1064" s="96">
        <v>1135</v>
      </c>
      <c r="H1064" s="97" t="s">
        <v>171</v>
      </c>
    </row>
    <row r="1065" spans="1:8">
      <c r="A1065" s="84">
        <v>41235</v>
      </c>
      <c r="B1065" s="85" t="s">
        <v>84</v>
      </c>
      <c r="C1065" s="86">
        <v>41209</v>
      </c>
      <c r="D1065" s="87" t="s">
        <v>793</v>
      </c>
      <c r="E1065" s="88">
        <v>863</v>
      </c>
      <c r="F1065" s="89" t="s">
        <v>372</v>
      </c>
      <c r="G1065" s="89">
        <v>1128</v>
      </c>
      <c r="H1065" s="90" t="s">
        <v>389</v>
      </c>
    </row>
    <row r="1066" spans="1:8">
      <c r="A1066" s="91">
        <v>41235</v>
      </c>
      <c r="B1066" s="92" t="s">
        <v>84</v>
      </c>
      <c r="C1066" s="93">
        <v>41209</v>
      </c>
      <c r="D1066" s="94" t="s">
        <v>793</v>
      </c>
      <c r="E1066" s="95">
        <v>17.260000000000002</v>
      </c>
      <c r="F1066" s="96" t="s">
        <v>372</v>
      </c>
      <c r="G1066" s="96">
        <v>1128</v>
      </c>
      <c r="H1066" s="97" t="s">
        <v>171</v>
      </c>
    </row>
    <row r="1067" spans="1:8">
      <c r="A1067" s="84">
        <v>41235</v>
      </c>
      <c r="B1067" s="85" t="s">
        <v>85</v>
      </c>
      <c r="C1067" s="86">
        <v>41212</v>
      </c>
      <c r="D1067" s="87" t="s">
        <v>793</v>
      </c>
      <c r="E1067" s="88">
        <v>4.0999999999999996</v>
      </c>
      <c r="F1067" s="89" t="s">
        <v>372</v>
      </c>
      <c r="G1067" s="89">
        <v>916</v>
      </c>
      <c r="H1067" s="90" t="s">
        <v>171</v>
      </c>
    </row>
    <row r="1068" spans="1:8">
      <c r="A1068" s="91">
        <v>41235</v>
      </c>
      <c r="B1068" s="92" t="s">
        <v>85</v>
      </c>
      <c r="C1068" s="93">
        <v>41212</v>
      </c>
      <c r="D1068" s="94" t="s">
        <v>793</v>
      </c>
      <c r="E1068" s="95">
        <v>8.17</v>
      </c>
      <c r="F1068" s="96" t="s">
        <v>360</v>
      </c>
      <c r="G1068" s="96">
        <v>916</v>
      </c>
      <c r="H1068" s="97" t="s">
        <v>171</v>
      </c>
    </row>
    <row r="1069" spans="1:8">
      <c r="A1069" s="68">
        <v>41235</v>
      </c>
      <c r="B1069" s="69">
        <v>598</v>
      </c>
      <c r="C1069" s="68">
        <v>41199</v>
      </c>
      <c r="D1069" s="70" t="s">
        <v>793</v>
      </c>
      <c r="E1069" s="71">
        <v>20.85</v>
      </c>
      <c r="F1069" s="72" t="s">
        <v>366</v>
      </c>
      <c r="G1069" s="72">
        <v>1071</v>
      </c>
      <c r="H1069" s="72" t="s">
        <v>171</v>
      </c>
    </row>
    <row r="1070" spans="1:8">
      <c r="A1070" s="68">
        <v>41235</v>
      </c>
      <c r="B1070" s="69">
        <v>601</v>
      </c>
      <c r="C1070" s="68">
        <v>41199</v>
      </c>
      <c r="D1070" s="70" t="s">
        <v>793</v>
      </c>
      <c r="E1070" s="71">
        <v>0.44</v>
      </c>
      <c r="F1070" s="72" t="s">
        <v>372</v>
      </c>
      <c r="G1070" s="72">
        <v>1069</v>
      </c>
      <c r="H1070" s="72" t="s">
        <v>171</v>
      </c>
    </row>
    <row r="1071" spans="1:8">
      <c r="A1071" s="84">
        <v>41235</v>
      </c>
      <c r="B1071" s="85">
        <v>623</v>
      </c>
      <c r="C1071" s="86">
        <v>41199</v>
      </c>
      <c r="D1071" s="87" t="s">
        <v>793</v>
      </c>
      <c r="E1071" s="88">
        <v>640</v>
      </c>
      <c r="F1071" s="89" t="s">
        <v>372</v>
      </c>
      <c r="G1071" s="89">
        <v>1134</v>
      </c>
      <c r="H1071" s="90" t="s">
        <v>389</v>
      </c>
    </row>
    <row r="1072" spans="1:8">
      <c r="A1072" s="91">
        <v>41235</v>
      </c>
      <c r="B1072" s="92">
        <v>623</v>
      </c>
      <c r="C1072" s="93">
        <v>41199</v>
      </c>
      <c r="D1072" s="94" t="s">
        <v>793</v>
      </c>
      <c r="E1072" s="95">
        <v>15.62</v>
      </c>
      <c r="F1072" s="96" t="s">
        <v>372</v>
      </c>
      <c r="G1072" s="96">
        <v>1134</v>
      </c>
      <c r="H1072" s="97" t="s">
        <v>171</v>
      </c>
    </row>
    <row r="1073" spans="1:8">
      <c r="A1073" s="68">
        <v>41235</v>
      </c>
      <c r="B1073" s="69">
        <v>625</v>
      </c>
      <c r="C1073" s="68">
        <v>41208</v>
      </c>
      <c r="D1073" s="70" t="s">
        <v>793</v>
      </c>
      <c r="E1073" s="71">
        <v>14.64</v>
      </c>
      <c r="F1073" s="72" t="s">
        <v>360</v>
      </c>
      <c r="G1073" s="72">
        <v>1150</v>
      </c>
      <c r="H1073" s="72" t="s">
        <v>171</v>
      </c>
    </row>
    <row r="1074" spans="1:8">
      <c r="A1074" s="68">
        <v>41235</v>
      </c>
      <c r="B1074" s="69" t="s">
        <v>86</v>
      </c>
      <c r="C1074" s="68">
        <v>41199</v>
      </c>
      <c r="D1074" s="70" t="s">
        <v>793</v>
      </c>
      <c r="E1074" s="71">
        <v>11.36</v>
      </c>
      <c r="F1074" s="72" t="s">
        <v>217</v>
      </c>
      <c r="G1074" s="72">
        <v>1073</v>
      </c>
      <c r="H1074" s="72" t="s">
        <v>171</v>
      </c>
    </row>
    <row r="1075" spans="1:8">
      <c r="A1075" s="84">
        <v>41235</v>
      </c>
      <c r="B1075" s="85">
        <v>398</v>
      </c>
      <c r="C1075" s="86">
        <v>41208</v>
      </c>
      <c r="D1075" s="87" t="s">
        <v>793</v>
      </c>
      <c r="E1075" s="88">
        <v>703.55</v>
      </c>
      <c r="F1075" s="89" t="s">
        <v>366</v>
      </c>
      <c r="G1075" s="89" t="s">
        <v>167</v>
      </c>
      <c r="H1075" s="90" t="s">
        <v>167</v>
      </c>
    </row>
    <row r="1076" spans="1:8">
      <c r="A1076" s="91">
        <v>41235</v>
      </c>
      <c r="B1076" s="92">
        <v>398</v>
      </c>
      <c r="C1076" s="93">
        <v>41208</v>
      </c>
      <c r="D1076" s="94" t="s">
        <v>793</v>
      </c>
      <c r="E1076" s="95">
        <v>2</v>
      </c>
      <c r="F1076" s="96" t="s">
        <v>366</v>
      </c>
      <c r="G1076" s="96" t="s">
        <v>207</v>
      </c>
      <c r="H1076" s="97" t="s">
        <v>207</v>
      </c>
    </row>
    <row r="1077" spans="1:8">
      <c r="A1077" s="84">
        <v>41235</v>
      </c>
      <c r="B1077" s="85">
        <v>379</v>
      </c>
      <c r="C1077" s="86">
        <v>41199</v>
      </c>
      <c r="D1077" s="87" t="s">
        <v>793</v>
      </c>
      <c r="E1077" s="88">
        <v>928.95</v>
      </c>
      <c r="F1077" s="89" t="s">
        <v>366</v>
      </c>
      <c r="G1077" s="89" t="s">
        <v>167</v>
      </c>
      <c r="H1077" s="90" t="s">
        <v>167</v>
      </c>
    </row>
    <row r="1078" spans="1:8">
      <c r="A1078" s="91">
        <v>41235</v>
      </c>
      <c r="B1078" s="92">
        <v>379</v>
      </c>
      <c r="C1078" s="93">
        <v>41199</v>
      </c>
      <c r="D1078" s="94" t="s">
        <v>793</v>
      </c>
      <c r="E1078" s="95">
        <v>2</v>
      </c>
      <c r="F1078" s="96" t="s">
        <v>366</v>
      </c>
      <c r="G1078" s="96" t="s">
        <v>207</v>
      </c>
      <c r="H1078" s="97" t="s">
        <v>207</v>
      </c>
    </row>
    <row r="1079" spans="1:8">
      <c r="A1079" s="84">
        <v>41235</v>
      </c>
      <c r="B1079" s="85">
        <v>638</v>
      </c>
      <c r="C1079" s="86">
        <v>41209</v>
      </c>
      <c r="D1079" s="87" t="s">
        <v>793</v>
      </c>
      <c r="E1079" s="88">
        <v>120</v>
      </c>
      <c r="F1079" s="89" t="s">
        <v>366</v>
      </c>
      <c r="G1079" s="89">
        <v>1129</v>
      </c>
      <c r="H1079" s="90" t="s">
        <v>167</v>
      </c>
    </row>
    <row r="1080" spans="1:8">
      <c r="A1080" s="91">
        <v>41235</v>
      </c>
      <c r="B1080" s="92">
        <v>638</v>
      </c>
      <c r="C1080" s="93">
        <v>41209</v>
      </c>
      <c r="D1080" s="94" t="s">
        <v>793</v>
      </c>
      <c r="E1080" s="95">
        <v>2.93</v>
      </c>
      <c r="F1080" s="96" t="s">
        <v>366</v>
      </c>
      <c r="G1080" s="96">
        <v>1129</v>
      </c>
      <c r="H1080" s="97" t="s">
        <v>171</v>
      </c>
    </row>
    <row r="1081" spans="1:8">
      <c r="A1081" s="68">
        <v>41235</v>
      </c>
      <c r="B1081" s="69">
        <v>628</v>
      </c>
      <c r="C1081" s="68">
        <v>41208</v>
      </c>
      <c r="D1081" s="70" t="s">
        <v>793</v>
      </c>
      <c r="E1081" s="71">
        <v>15.1</v>
      </c>
      <c r="F1081" s="72" t="s">
        <v>366</v>
      </c>
      <c r="G1081" s="72">
        <v>1141</v>
      </c>
      <c r="H1081" s="72" t="s">
        <v>171</v>
      </c>
    </row>
    <row r="1082" spans="1:8">
      <c r="A1082" s="84">
        <v>41235</v>
      </c>
      <c r="B1082" s="85" t="s">
        <v>87</v>
      </c>
      <c r="C1082" s="86">
        <v>41199</v>
      </c>
      <c r="D1082" s="87" t="s">
        <v>793</v>
      </c>
      <c r="E1082" s="88">
        <v>466.01</v>
      </c>
      <c r="F1082" s="89" t="s">
        <v>217</v>
      </c>
      <c r="G1082" s="89" t="s">
        <v>167</v>
      </c>
      <c r="H1082" s="90" t="s">
        <v>167</v>
      </c>
    </row>
    <row r="1083" spans="1:8">
      <c r="A1083" s="98">
        <v>41235</v>
      </c>
      <c r="B1083" s="69" t="s">
        <v>87</v>
      </c>
      <c r="C1083" s="68">
        <v>41199</v>
      </c>
      <c r="D1083" s="70" t="s">
        <v>793</v>
      </c>
      <c r="E1083" s="71">
        <v>2</v>
      </c>
      <c r="F1083" s="72" t="s">
        <v>217</v>
      </c>
      <c r="G1083" s="72" t="s">
        <v>207</v>
      </c>
      <c r="H1083" s="99" t="s">
        <v>207</v>
      </c>
    </row>
    <row r="1084" spans="1:8">
      <c r="A1084" s="84">
        <v>41235</v>
      </c>
      <c r="B1084" s="85">
        <v>400</v>
      </c>
      <c r="C1084" s="86">
        <v>41208</v>
      </c>
      <c r="D1084" s="87" t="s">
        <v>793</v>
      </c>
      <c r="E1084" s="88">
        <v>343.04</v>
      </c>
      <c r="F1084" s="89" t="s">
        <v>372</v>
      </c>
      <c r="G1084" s="89" t="s">
        <v>167</v>
      </c>
      <c r="H1084" s="90" t="s">
        <v>167</v>
      </c>
    </row>
    <row r="1085" spans="1:8">
      <c r="A1085" s="91">
        <v>41235</v>
      </c>
      <c r="B1085" s="92">
        <v>400</v>
      </c>
      <c r="C1085" s="93">
        <v>41208</v>
      </c>
      <c r="D1085" s="94" t="s">
        <v>793</v>
      </c>
      <c r="E1085" s="95">
        <v>2</v>
      </c>
      <c r="F1085" s="96" t="s">
        <v>372</v>
      </c>
      <c r="G1085" s="96" t="s">
        <v>207</v>
      </c>
      <c r="H1085" s="97" t="s">
        <v>207</v>
      </c>
    </row>
    <row r="1086" spans="1:8">
      <c r="A1086" s="68">
        <v>41235</v>
      </c>
      <c r="B1086" s="69">
        <v>630</v>
      </c>
      <c r="C1086" s="68">
        <v>41208</v>
      </c>
      <c r="D1086" s="70" t="s">
        <v>793</v>
      </c>
      <c r="E1086" s="71">
        <v>8.36</v>
      </c>
      <c r="F1086" s="72" t="s">
        <v>372</v>
      </c>
      <c r="G1086" s="72">
        <v>1143</v>
      </c>
      <c r="H1086" s="72" t="s">
        <v>171</v>
      </c>
    </row>
    <row r="1087" spans="1:8">
      <c r="A1087" s="68">
        <v>41235</v>
      </c>
      <c r="B1087" s="69">
        <v>382</v>
      </c>
      <c r="C1087" s="68">
        <v>41199</v>
      </c>
      <c r="D1087" s="70" t="s">
        <v>793</v>
      </c>
      <c r="E1087" s="71">
        <v>22</v>
      </c>
      <c r="F1087" s="72" t="s">
        <v>372</v>
      </c>
      <c r="G1087" s="72" t="s">
        <v>167</v>
      </c>
      <c r="H1087" s="72" t="s">
        <v>167</v>
      </c>
    </row>
    <row r="1088" spans="1:8">
      <c r="A1088" s="68">
        <v>41235</v>
      </c>
      <c r="B1088" s="69">
        <v>396</v>
      </c>
      <c r="C1088" s="68">
        <v>41208</v>
      </c>
      <c r="D1088" s="70" t="s">
        <v>793</v>
      </c>
      <c r="E1088" s="71">
        <v>62.36</v>
      </c>
      <c r="F1088" s="72" t="s">
        <v>360</v>
      </c>
      <c r="G1088" s="72" t="s">
        <v>167</v>
      </c>
      <c r="H1088" s="72" t="s">
        <v>167</v>
      </c>
    </row>
    <row r="1089" spans="1:8">
      <c r="A1089" s="84">
        <v>41235</v>
      </c>
      <c r="B1089" s="85">
        <v>395</v>
      </c>
      <c r="C1089" s="86">
        <v>41208</v>
      </c>
      <c r="D1089" s="87" t="s">
        <v>793</v>
      </c>
      <c r="E1089" s="88">
        <v>600</v>
      </c>
      <c r="F1089" s="89" t="s">
        <v>360</v>
      </c>
      <c r="G1089" s="89" t="s">
        <v>389</v>
      </c>
      <c r="H1089" s="90" t="s">
        <v>389</v>
      </c>
    </row>
    <row r="1090" spans="1:8">
      <c r="A1090" s="91">
        <v>41235</v>
      </c>
      <c r="B1090" s="92">
        <v>395</v>
      </c>
      <c r="C1090" s="93">
        <v>41208</v>
      </c>
      <c r="D1090" s="94" t="s">
        <v>793</v>
      </c>
      <c r="E1090" s="95">
        <v>2</v>
      </c>
      <c r="F1090" s="96" t="s">
        <v>360</v>
      </c>
      <c r="G1090" s="96" t="s">
        <v>207</v>
      </c>
      <c r="H1090" s="97" t="s">
        <v>207</v>
      </c>
    </row>
    <row r="1091" spans="1:8">
      <c r="A1091" s="84">
        <v>41235</v>
      </c>
      <c r="B1091" s="85">
        <v>300</v>
      </c>
      <c r="C1091" s="86">
        <v>41151</v>
      </c>
      <c r="D1091" s="87" t="s">
        <v>793</v>
      </c>
      <c r="E1091" s="88">
        <v>503.24</v>
      </c>
      <c r="F1091" s="89" t="s">
        <v>360</v>
      </c>
      <c r="G1091" s="89" t="s">
        <v>167</v>
      </c>
      <c r="H1091" s="90" t="s">
        <v>167</v>
      </c>
    </row>
    <row r="1092" spans="1:8">
      <c r="A1092" s="91">
        <v>41235</v>
      </c>
      <c r="B1092" s="92">
        <v>300</v>
      </c>
      <c r="C1092" s="93">
        <v>41151</v>
      </c>
      <c r="D1092" s="94" t="s">
        <v>793</v>
      </c>
      <c r="E1092" s="95">
        <v>2</v>
      </c>
      <c r="F1092" s="96" t="s">
        <v>360</v>
      </c>
      <c r="G1092" s="96" t="s">
        <v>207</v>
      </c>
      <c r="H1092" s="97" t="s">
        <v>207</v>
      </c>
    </row>
    <row r="1093" spans="1:8">
      <c r="A1093" s="68">
        <v>41235</v>
      </c>
      <c r="B1093" s="69">
        <v>626</v>
      </c>
      <c r="C1093" s="68">
        <v>41208</v>
      </c>
      <c r="D1093" s="70" t="s">
        <v>793</v>
      </c>
      <c r="E1093" s="71">
        <v>1.53</v>
      </c>
      <c r="F1093" s="72" t="s">
        <v>360</v>
      </c>
      <c r="G1093" s="72">
        <v>1139</v>
      </c>
      <c r="H1093" s="72" t="s">
        <v>171</v>
      </c>
    </row>
    <row r="1094" spans="1:8">
      <c r="A1094" s="68">
        <v>41241</v>
      </c>
      <c r="B1094" s="69" t="s">
        <v>4</v>
      </c>
      <c r="C1094" s="68">
        <v>41241</v>
      </c>
      <c r="D1094" s="70" t="s">
        <v>6</v>
      </c>
      <c r="E1094" s="71">
        <v>225.52</v>
      </c>
      <c r="F1094" s="72" t="s">
        <v>379</v>
      </c>
      <c r="G1094" s="72">
        <v>1311</v>
      </c>
      <c r="H1094" s="72" t="s">
        <v>7</v>
      </c>
    </row>
    <row r="1095" spans="1:8">
      <c r="A1095" s="68">
        <v>41241</v>
      </c>
      <c r="B1095" s="69" t="s">
        <v>5</v>
      </c>
      <c r="C1095" s="68">
        <v>41241</v>
      </c>
      <c r="D1095" s="70" t="s">
        <v>6</v>
      </c>
      <c r="E1095" s="71">
        <v>56.38</v>
      </c>
      <c r="F1095" s="72" t="s">
        <v>379</v>
      </c>
      <c r="G1095" s="72">
        <v>1310</v>
      </c>
      <c r="H1095" s="72" t="s">
        <v>7</v>
      </c>
    </row>
    <row r="1096" spans="1:8">
      <c r="A1096" s="84">
        <v>41242</v>
      </c>
      <c r="B1096" s="85" t="s">
        <v>88</v>
      </c>
      <c r="C1096" s="86">
        <v>41181</v>
      </c>
      <c r="D1096" s="87" t="s">
        <v>889</v>
      </c>
      <c r="E1096" s="88">
        <v>237.9</v>
      </c>
      <c r="F1096" s="89" t="s">
        <v>366</v>
      </c>
      <c r="G1096" s="89">
        <v>1093</v>
      </c>
      <c r="H1096" s="90" t="s">
        <v>159</v>
      </c>
    </row>
    <row r="1097" spans="1:8">
      <c r="A1097" s="98">
        <v>41242</v>
      </c>
      <c r="B1097" s="69" t="s">
        <v>88</v>
      </c>
      <c r="C1097" s="68">
        <v>41181</v>
      </c>
      <c r="D1097" s="70" t="s">
        <v>889</v>
      </c>
      <c r="E1097" s="71">
        <v>264.33</v>
      </c>
      <c r="F1097" s="72" t="s">
        <v>360</v>
      </c>
      <c r="G1097" s="72">
        <v>1093</v>
      </c>
      <c r="H1097" s="99" t="s">
        <v>159</v>
      </c>
    </row>
    <row r="1098" spans="1:8">
      <c r="A1098" s="91">
        <v>41242</v>
      </c>
      <c r="B1098" s="92" t="s">
        <v>88</v>
      </c>
      <c r="C1098" s="93">
        <v>41181</v>
      </c>
      <c r="D1098" s="94" t="s">
        <v>889</v>
      </c>
      <c r="E1098" s="95">
        <v>132.16999999999999</v>
      </c>
      <c r="F1098" s="96" t="s">
        <v>379</v>
      </c>
      <c r="G1098" s="96">
        <v>1093</v>
      </c>
      <c r="H1098" s="97" t="s">
        <v>159</v>
      </c>
    </row>
    <row r="1099" spans="1:8">
      <c r="A1099" s="68">
        <v>41242</v>
      </c>
      <c r="B1099" s="69" t="s">
        <v>89</v>
      </c>
      <c r="C1099" s="68">
        <v>41235</v>
      </c>
      <c r="D1099" s="70" t="s">
        <v>90</v>
      </c>
      <c r="E1099" s="71">
        <v>250</v>
      </c>
      <c r="F1099" s="72" t="s">
        <v>366</v>
      </c>
      <c r="G1099" s="72">
        <v>1234</v>
      </c>
      <c r="H1099" s="72" t="s">
        <v>189</v>
      </c>
    </row>
    <row r="1100" spans="1:8">
      <c r="A1100" s="68">
        <v>41242</v>
      </c>
      <c r="B1100" s="69" t="s">
        <v>616</v>
      </c>
      <c r="C1100" s="68">
        <v>41003</v>
      </c>
      <c r="D1100" s="70" t="s">
        <v>119</v>
      </c>
      <c r="E1100" s="71">
        <v>7690.88</v>
      </c>
      <c r="F1100" s="72" t="s">
        <v>360</v>
      </c>
      <c r="G1100" s="72">
        <v>187</v>
      </c>
      <c r="H1100" s="72" t="s">
        <v>164</v>
      </c>
    </row>
    <row r="1101" spans="1:8">
      <c r="A1101" s="68">
        <v>41242</v>
      </c>
      <c r="B1101" s="69" t="s">
        <v>3487</v>
      </c>
      <c r="C1101" s="68">
        <v>41242</v>
      </c>
      <c r="D1101" s="70" t="s">
        <v>844</v>
      </c>
      <c r="E1101" s="71">
        <v>399.6</v>
      </c>
      <c r="F1101" s="72" t="s">
        <v>366</v>
      </c>
      <c r="G1101" s="72">
        <v>1405</v>
      </c>
      <c r="H1101" s="72" t="s">
        <v>166</v>
      </c>
    </row>
    <row r="1102" spans="1:8">
      <c r="A1102" s="84">
        <v>41243</v>
      </c>
      <c r="B1102" s="85" t="s">
        <v>567</v>
      </c>
      <c r="C1102" s="86">
        <v>41215</v>
      </c>
      <c r="D1102" s="87" t="s">
        <v>91</v>
      </c>
      <c r="E1102" s="88">
        <v>2672</v>
      </c>
      <c r="F1102" s="89" t="s">
        <v>366</v>
      </c>
      <c r="G1102" s="89">
        <v>1353</v>
      </c>
      <c r="H1102" s="90" t="s">
        <v>13</v>
      </c>
    </row>
    <row r="1103" spans="1:8">
      <c r="A1103" s="91">
        <v>41243</v>
      </c>
      <c r="B1103" s="92" t="s">
        <v>567</v>
      </c>
      <c r="C1103" s="93">
        <v>41215</v>
      </c>
      <c r="D1103" s="94" t="s">
        <v>91</v>
      </c>
      <c r="E1103" s="95">
        <v>2672</v>
      </c>
      <c r="F1103" s="96" t="s">
        <v>274</v>
      </c>
      <c r="G1103" s="96">
        <v>1353</v>
      </c>
      <c r="H1103" s="97" t="s">
        <v>13</v>
      </c>
    </row>
    <row r="1104" spans="1:8">
      <c r="A1104" s="68">
        <v>41243</v>
      </c>
      <c r="B1104" s="69"/>
      <c r="C1104" s="68">
        <v>41214</v>
      </c>
      <c r="D1104" s="70" t="s">
        <v>92</v>
      </c>
      <c r="E1104" s="71">
        <v>320</v>
      </c>
      <c r="F1104" s="89" t="s">
        <v>366</v>
      </c>
      <c r="G1104" s="72">
        <v>1087</v>
      </c>
      <c r="H1104" s="72" t="s">
        <v>168</v>
      </c>
    </row>
    <row r="1105" spans="1:10">
      <c r="A1105" s="68">
        <v>41243</v>
      </c>
      <c r="B1105" s="69" t="s">
        <v>93</v>
      </c>
      <c r="C1105" s="68">
        <v>41206</v>
      </c>
      <c r="D1105" s="70" t="s">
        <v>94</v>
      </c>
      <c r="E1105" s="71">
        <v>183</v>
      </c>
      <c r="F1105" s="72" t="s">
        <v>366</v>
      </c>
      <c r="G1105" s="72">
        <v>1075</v>
      </c>
      <c r="H1105" s="72" t="s">
        <v>173</v>
      </c>
    </row>
    <row r="1106" spans="1:10">
      <c r="A1106" s="68">
        <v>41243</v>
      </c>
      <c r="B1106" s="69" t="s">
        <v>95</v>
      </c>
      <c r="C1106" s="68">
        <v>41201</v>
      </c>
      <c r="D1106" s="70" t="s">
        <v>70</v>
      </c>
      <c r="E1106" s="71">
        <v>2303.8000000000002</v>
      </c>
      <c r="F1106" s="72" t="s">
        <v>366</v>
      </c>
      <c r="G1106" s="72">
        <v>1106</v>
      </c>
      <c r="H1106" s="72" t="s">
        <v>166</v>
      </c>
    </row>
    <row r="1107" spans="1:10">
      <c r="A1107" s="68">
        <v>41243</v>
      </c>
      <c r="B1107" s="69" t="s">
        <v>96</v>
      </c>
      <c r="C1107" s="68">
        <v>41201</v>
      </c>
      <c r="D1107" s="70" t="s">
        <v>981</v>
      </c>
      <c r="E1107" s="71">
        <v>878.4</v>
      </c>
      <c r="F1107" s="72" t="s">
        <v>366</v>
      </c>
      <c r="G1107" s="72">
        <v>1092</v>
      </c>
      <c r="H1107" s="72" t="s">
        <v>166</v>
      </c>
    </row>
    <row r="1108" spans="1:10">
      <c r="A1108" s="68">
        <v>41243</v>
      </c>
      <c r="B1108" s="69" t="s">
        <v>97</v>
      </c>
      <c r="C1108" s="68">
        <v>41201</v>
      </c>
      <c r="D1108" s="70" t="s">
        <v>981</v>
      </c>
      <c r="E1108" s="71">
        <v>1107.76</v>
      </c>
      <c r="F1108" s="72" t="s">
        <v>366</v>
      </c>
      <c r="G1108" s="72">
        <v>1091</v>
      </c>
      <c r="H1108" s="72" t="s">
        <v>166</v>
      </c>
    </row>
    <row r="1109" spans="1:10">
      <c r="A1109" s="68">
        <v>41243</v>
      </c>
      <c r="B1109" s="69" t="s">
        <v>98</v>
      </c>
      <c r="C1109" s="68">
        <v>41212</v>
      </c>
      <c r="D1109" s="70" t="s">
        <v>981</v>
      </c>
      <c r="E1109" s="71">
        <v>976</v>
      </c>
      <c r="F1109" s="72" t="s">
        <v>366</v>
      </c>
      <c r="G1109" s="72">
        <v>1192</v>
      </c>
      <c r="H1109" s="72" t="s">
        <v>166</v>
      </c>
    </row>
    <row r="1110" spans="1:10">
      <c r="A1110" s="68">
        <v>41243</v>
      </c>
      <c r="B1110" s="69" t="s">
        <v>99</v>
      </c>
      <c r="C1110" s="68">
        <v>41208</v>
      </c>
      <c r="D1110" s="70" t="s">
        <v>675</v>
      </c>
      <c r="E1110" s="71">
        <v>100</v>
      </c>
      <c r="F1110" s="72" t="s">
        <v>366</v>
      </c>
      <c r="G1110" s="72">
        <v>1089</v>
      </c>
      <c r="H1110" s="72" t="s">
        <v>389</v>
      </c>
    </row>
    <row r="1111" spans="1:10">
      <c r="A1111" s="68">
        <v>41243</v>
      </c>
      <c r="B1111" s="69" t="s">
        <v>236</v>
      </c>
      <c r="C1111" s="68">
        <v>41215</v>
      </c>
      <c r="D1111" s="70" t="s">
        <v>675</v>
      </c>
      <c r="E1111" s="71">
        <v>100</v>
      </c>
      <c r="F1111" s="72" t="s">
        <v>366</v>
      </c>
      <c r="G1111" s="72">
        <v>1126</v>
      </c>
      <c r="H1111" s="72" t="s">
        <v>389</v>
      </c>
    </row>
    <row r="1112" spans="1:10">
      <c r="A1112" s="68">
        <v>41243</v>
      </c>
      <c r="B1112" s="69" t="s">
        <v>100</v>
      </c>
      <c r="C1112" s="68">
        <v>41216</v>
      </c>
      <c r="D1112" s="70" t="s">
        <v>560</v>
      </c>
      <c r="E1112" s="71">
        <v>122</v>
      </c>
      <c r="F1112" s="72" t="s">
        <v>366</v>
      </c>
      <c r="G1112" s="72">
        <v>1152</v>
      </c>
      <c r="H1112" s="72" t="s">
        <v>189</v>
      </c>
    </row>
    <row r="1113" spans="1:10">
      <c r="A1113" s="68">
        <v>41243</v>
      </c>
      <c r="B1113" s="69" t="s">
        <v>101</v>
      </c>
      <c r="C1113" s="68">
        <v>41219</v>
      </c>
      <c r="D1113" s="70" t="s">
        <v>560</v>
      </c>
      <c r="E1113" s="71">
        <v>122</v>
      </c>
      <c r="F1113" s="72" t="s">
        <v>366</v>
      </c>
      <c r="G1113" s="72">
        <v>1158</v>
      </c>
      <c r="H1113" s="72" t="s">
        <v>189</v>
      </c>
    </row>
    <row r="1114" spans="1:10">
      <c r="A1114" s="84">
        <v>41243</v>
      </c>
      <c r="B1114" s="85" t="s">
        <v>128</v>
      </c>
      <c r="C1114" s="86">
        <v>41248</v>
      </c>
      <c r="D1114" s="87" t="s">
        <v>205</v>
      </c>
      <c r="E1114" s="88">
        <v>77.819999999999993</v>
      </c>
      <c r="F1114" s="89" t="s">
        <v>366</v>
      </c>
      <c r="G1114" s="89">
        <v>1291</v>
      </c>
      <c r="H1114" s="90" t="s">
        <v>189</v>
      </c>
    </row>
    <row r="1115" spans="1:10">
      <c r="A1115" s="98">
        <v>41243</v>
      </c>
      <c r="B1115" s="69" t="s">
        <v>128</v>
      </c>
      <c r="C1115" s="68">
        <v>41248</v>
      </c>
      <c r="D1115" s="70" t="s">
        <v>205</v>
      </c>
      <c r="E1115" s="71">
        <v>2</v>
      </c>
      <c r="F1115" s="72" t="s">
        <v>366</v>
      </c>
      <c r="G1115" s="72">
        <v>1291</v>
      </c>
      <c r="H1115" s="99" t="s">
        <v>207</v>
      </c>
    </row>
    <row r="1116" spans="1:10">
      <c r="A1116" s="91">
        <v>41243</v>
      </c>
      <c r="B1116" s="92" t="s">
        <v>128</v>
      </c>
      <c r="C1116" s="93">
        <v>41248</v>
      </c>
      <c r="D1116" s="94" t="s">
        <v>205</v>
      </c>
      <c r="E1116" s="95">
        <v>1.22</v>
      </c>
      <c r="F1116" s="96" t="s">
        <v>366</v>
      </c>
      <c r="G1116" s="96">
        <v>1291</v>
      </c>
      <c r="H1116" s="97" t="s">
        <v>206</v>
      </c>
    </row>
    <row r="1117" spans="1:10">
      <c r="A1117" s="68">
        <v>41243</v>
      </c>
      <c r="B1117" s="69" t="s">
        <v>558</v>
      </c>
      <c r="C1117" s="68">
        <v>41229</v>
      </c>
      <c r="D1117" s="70" t="s">
        <v>102</v>
      </c>
      <c r="E1117" s="71">
        <v>60</v>
      </c>
      <c r="F1117" s="72" t="s">
        <v>366</v>
      </c>
      <c r="G1117" s="72" t="s">
        <v>166</v>
      </c>
      <c r="H1117" s="72" t="s">
        <v>166</v>
      </c>
    </row>
    <row r="1118" spans="1:10">
      <c r="A1118" s="68">
        <v>41243</v>
      </c>
      <c r="B1118" s="69" t="s">
        <v>527</v>
      </c>
      <c r="C1118" s="68">
        <v>41229</v>
      </c>
      <c r="D1118" s="70" t="s">
        <v>102</v>
      </c>
      <c r="E1118" s="71">
        <v>60</v>
      </c>
      <c r="F1118" s="72" t="s">
        <v>366</v>
      </c>
      <c r="G1118" s="72" t="s">
        <v>166</v>
      </c>
      <c r="H1118" s="72" t="s">
        <v>166</v>
      </c>
    </row>
    <row r="1119" spans="1:10" customFormat="1">
      <c r="A1119" s="68">
        <v>41243</v>
      </c>
      <c r="B1119" s="69">
        <v>568</v>
      </c>
      <c r="C1119" s="68">
        <v>41219</v>
      </c>
      <c r="D1119" s="70" t="s">
        <v>103</v>
      </c>
      <c r="E1119" s="71">
        <v>183</v>
      </c>
      <c r="F1119" s="72" t="s">
        <v>366</v>
      </c>
      <c r="G1119" s="72">
        <v>1164</v>
      </c>
      <c r="H1119" s="72" t="s">
        <v>189</v>
      </c>
      <c r="I1119" s="41"/>
      <c r="J1119" s="41"/>
    </row>
    <row r="1120" spans="1:10">
      <c r="A1120" s="68">
        <v>41243</v>
      </c>
      <c r="B1120" s="69" t="s">
        <v>104</v>
      </c>
      <c r="C1120" s="68">
        <v>41213</v>
      </c>
      <c r="D1120" s="70" t="s">
        <v>643</v>
      </c>
      <c r="E1120" s="71">
        <v>154.6</v>
      </c>
      <c r="F1120" s="72" t="s">
        <v>366</v>
      </c>
      <c r="G1120" s="72">
        <v>1109</v>
      </c>
      <c r="H1120" s="72" t="s">
        <v>162</v>
      </c>
    </row>
    <row r="1121" spans="1:10">
      <c r="A1121" s="68">
        <v>41243</v>
      </c>
      <c r="B1121" s="69" t="s">
        <v>105</v>
      </c>
      <c r="C1121" s="68">
        <v>41210</v>
      </c>
      <c r="D1121" s="70" t="s">
        <v>445</v>
      </c>
      <c r="E1121" s="71">
        <v>366</v>
      </c>
      <c r="F1121" s="72" t="s">
        <v>366</v>
      </c>
      <c r="G1121" s="72">
        <v>1151</v>
      </c>
      <c r="H1121" s="72" t="s">
        <v>189</v>
      </c>
    </row>
    <row r="1122" spans="1:10">
      <c r="A1122" s="68">
        <v>41243</v>
      </c>
      <c r="B1122" s="69" t="s">
        <v>106</v>
      </c>
      <c r="C1122" s="68">
        <v>41212</v>
      </c>
      <c r="D1122" s="70" t="s">
        <v>709</v>
      </c>
      <c r="E1122" s="71">
        <v>46.98</v>
      </c>
      <c r="F1122" s="72" t="s">
        <v>366</v>
      </c>
      <c r="G1122" s="72">
        <v>1183</v>
      </c>
      <c r="H1122" s="72" t="s">
        <v>182</v>
      </c>
    </row>
    <row r="1123" spans="1:10">
      <c r="A1123" s="68">
        <v>41243</v>
      </c>
      <c r="B1123" s="69" t="s">
        <v>107</v>
      </c>
      <c r="C1123" s="68">
        <v>41222</v>
      </c>
      <c r="D1123" s="70" t="s">
        <v>563</v>
      </c>
      <c r="E1123" s="71">
        <v>150</v>
      </c>
      <c r="F1123" s="72" t="s">
        <v>366</v>
      </c>
      <c r="G1123" s="72">
        <v>1185</v>
      </c>
      <c r="H1123" s="72" t="s">
        <v>189</v>
      </c>
    </row>
    <row r="1124" spans="1:10">
      <c r="A1124" s="84">
        <v>41243</v>
      </c>
      <c r="B1124" s="85" t="s">
        <v>108</v>
      </c>
      <c r="C1124" s="86">
        <v>41216</v>
      </c>
      <c r="D1124" s="87" t="s">
        <v>554</v>
      </c>
      <c r="E1124" s="88">
        <v>1077.98</v>
      </c>
      <c r="F1124" s="89" t="s">
        <v>366</v>
      </c>
      <c r="G1124" s="89">
        <v>1198</v>
      </c>
      <c r="H1124" s="90" t="s">
        <v>198</v>
      </c>
    </row>
    <row r="1125" spans="1:10">
      <c r="A1125" s="98">
        <v>41243</v>
      </c>
      <c r="B1125" s="69" t="s">
        <v>108</v>
      </c>
      <c r="C1125" s="68">
        <v>41216</v>
      </c>
      <c r="D1125" s="70" t="s">
        <v>554</v>
      </c>
      <c r="E1125" s="71">
        <v>6.41</v>
      </c>
      <c r="F1125" s="72" t="s">
        <v>366</v>
      </c>
      <c r="G1125" s="72">
        <v>1198</v>
      </c>
      <c r="H1125" s="99" t="s">
        <v>180</v>
      </c>
    </row>
    <row r="1126" spans="1:10">
      <c r="A1126" s="91">
        <v>41243</v>
      </c>
      <c r="B1126" s="92" t="s">
        <v>108</v>
      </c>
      <c r="C1126" s="93">
        <v>41216</v>
      </c>
      <c r="D1126" s="94" t="s">
        <v>554</v>
      </c>
      <c r="E1126" s="95">
        <v>0.38</v>
      </c>
      <c r="F1126" s="96" t="s">
        <v>366</v>
      </c>
      <c r="G1126" s="96">
        <v>1198</v>
      </c>
      <c r="H1126" s="97" t="s">
        <v>228</v>
      </c>
    </row>
    <row r="1127" spans="1:10" customFormat="1">
      <c r="A1127" s="98">
        <v>41243</v>
      </c>
      <c r="B1127" s="69">
        <v>37</v>
      </c>
      <c r="C1127" s="68">
        <v>41215</v>
      </c>
      <c r="D1127" s="70" t="s">
        <v>63</v>
      </c>
      <c r="E1127" s="71">
        <v>305</v>
      </c>
      <c r="F1127" s="72" t="s">
        <v>366</v>
      </c>
      <c r="G1127" s="72">
        <v>1113</v>
      </c>
      <c r="H1127" s="72" t="s">
        <v>166</v>
      </c>
      <c r="I1127" s="41"/>
      <c r="J1127" s="41"/>
    </row>
    <row r="1128" spans="1:10" customFormat="1">
      <c r="A1128" s="98">
        <v>41243</v>
      </c>
      <c r="B1128" s="69">
        <v>41</v>
      </c>
      <c r="C1128" s="68">
        <v>41230</v>
      </c>
      <c r="D1128" s="70" t="s">
        <v>63</v>
      </c>
      <c r="E1128" s="71">
        <v>305</v>
      </c>
      <c r="F1128" s="72" t="s">
        <v>366</v>
      </c>
      <c r="G1128" s="72">
        <v>1210</v>
      </c>
      <c r="H1128" s="72" t="s">
        <v>166</v>
      </c>
      <c r="I1128" s="41"/>
      <c r="J1128" s="41"/>
    </row>
    <row r="1129" spans="1:10">
      <c r="A1129" s="68">
        <v>41243</v>
      </c>
      <c r="B1129" s="69" t="s">
        <v>964</v>
      </c>
      <c r="C1129" s="68">
        <v>41229</v>
      </c>
      <c r="D1129" s="70" t="s">
        <v>109</v>
      </c>
      <c r="E1129" s="71">
        <v>146.4</v>
      </c>
      <c r="F1129" s="72" t="s">
        <v>366</v>
      </c>
      <c r="G1129" s="72">
        <v>1209</v>
      </c>
      <c r="H1129" s="72" t="s">
        <v>189</v>
      </c>
    </row>
    <row r="1130" spans="1:10" customFormat="1">
      <c r="A1130" s="68">
        <v>41243</v>
      </c>
      <c r="B1130" s="69">
        <v>2844369</v>
      </c>
      <c r="C1130" s="68">
        <v>41242</v>
      </c>
      <c r="D1130" s="70" t="s">
        <v>530</v>
      </c>
      <c r="E1130" s="71">
        <v>24.6</v>
      </c>
      <c r="F1130" s="72" t="s">
        <v>366</v>
      </c>
      <c r="G1130" s="72" t="s">
        <v>387</v>
      </c>
      <c r="H1130" s="72" t="s">
        <v>387</v>
      </c>
      <c r="I1130" s="135"/>
      <c r="J1130" s="41"/>
    </row>
    <row r="1131" spans="1:10">
      <c r="A1131" s="68">
        <v>41243</v>
      </c>
      <c r="B1131" s="69" t="s">
        <v>1055</v>
      </c>
      <c r="C1131" s="68">
        <v>41214</v>
      </c>
      <c r="D1131" s="70" t="s">
        <v>110</v>
      </c>
      <c r="E1131" s="71">
        <v>500</v>
      </c>
      <c r="F1131" s="72" t="s">
        <v>366</v>
      </c>
      <c r="G1131" s="72">
        <v>1186</v>
      </c>
      <c r="H1131" s="72" t="s">
        <v>390</v>
      </c>
    </row>
    <row r="1132" spans="1:10">
      <c r="A1132" s="68">
        <v>41243</v>
      </c>
      <c r="B1132" s="69" t="s">
        <v>111</v>
      </c>
      <c r="C1132" s="68">
        <v>41153</v>
      </c>
      <c r="D1132" s="70" t="s">
        <v>112</v>
      </c>
      <c r="E1132" s="71">
        <v>1320</v>
      </c>
      <c r="F1132" s="72" t="s">
        <v>366</v>
      </c>
      <c r="G1132" s="72">
        <v>885</v>
      </c>
      <c r="H1132" s="72" t="s">
        <v>389</v>
      </c>
    </row>
    <row r="1133" spans="1:10">
      <c r="A1133" s="68">
        <v>41243</v>
      </c>
      <c r="B1133" s="69" t="s">
        <v>113</v>
      </c>
      <c r="C1133" s="68">
        <v>41215</v>
      </c>
      <c r="D1133" s="70" t="s">
        <v>640</v>
      </c>
      <c r="E1133" s="71">
        <v>1156.5</v>
      </c>
      <c r="F1133" s="72" t="s">
        <v>366</v>
      </c>
      <c r="G1133" s="72">
        <v>1188</v>
      </c>
      <c r="H1133" s="72" t="s">
        <v>389</v>
      </c>
    </row>
    <row r="1134" spans="1:10">
      <c r="A1134" s="68">
        <v>41243</v>
      </c>
      <c r="B1134" s="69" t="s">
        <v>114</v>
      </c>
      <c r="C1134" s="68">
        <v>41177</v>
      </c>
      <c r="D1134" s="70" t="s">
        <v>273</v>
      </c>
      <c r="E1134" s="71">
        <v>212.34</v>
      </c>
      <c r="F1134" s="72" t="s">
        <v>366</v>
      </c>
      <c r="G1134" s="72">
        <v>1179</v>
      </c>
      <c r="H1134" s="72" t="s">
        <v>233</v>
      </c>
    </row>
    <row r="1135" spans="1:10">
      <c r="A1135" s="68">
        <v>41243</v>
      </c>
      <c r="B1135" s="69" t="s">
        <v>115</v>
      </c>
      <c r="C1135" s="68">
        <v>41212</v>
      </c>
      <c r="D1135" s="70" t="s">
        <v>987</v>
      </c>
      <c r="E1135" s="71">
        <v>600</v>
      </c>
      <c r="F1135" s="72" t="s">
        <v>366</v>
      </c>
      <c r="G1135" s="72">
        <v>1090</v>
      </c>
      <c r="H1135" s="72" t="s">
        <v>161</v>
      </c>
    </row>
    <row r="1136" spans="1:10">
      <c r="A1136" s="68">
        <v>41243</v>
      </c>
      <c r="B1136" s="69" t="s">
        <v>116</v>
      </c>
      <c r="C1136" s="68">
        <v>41207</v>
      </c>
      <c r="D1136" s="70" t="s">
        <v>285</v>
      </c>
      <c r="E1136" s="71">
        <v>89</v>
      </c>
      <c r="F1136" s="72" t="s">
        <v>366</v>
      </c>
      <c r="G1136" s="72">
        <v>1206</v>
      </c>
      <c r="H1136" s="72" t="s">
        <v>389</v>
      </c>
    </row>
    <row r="1137" spans="1:10">
      <c r="A1137" s="68">
        <v>41243</v>
      </c>
      <c r="B1137" s="69" t="s">
        <v>117</v>
      </c>
      <c r="C1137" s="68">
        <v>41216</v>
      </c>
      <c r="D1137" s="70" t="s">
        <v>285</v>
      </c>
      <c r="E1137" s="71">
        <v>89</v>
      </c>
      <c r="F1137" s="72" t="s">
        <v>366</v>
      </c>
      <c r="G1137" s="72">
        <v>1207</v>
      </c>
      <c r="H1137" s="72" t="s">
        <v>389</v>
      </c>
    </row>
    <row r="1138" spans="1:10">
      <c r="A1138" s="68">
        <v>41243</v>
      </c>
      <c r="B1138" s="69" t="s">
        <v>118</v>
      </c>
      <c r="C1138" s="68">
        <v>41216</v>
      </c>
      <c r="D1138" s="70" t="s">
        <v>285</v>
      </c>
      <c r="E1138" s="71">
        <v>89</v>
      </c>
      <c r="F1138" s="72" t="s">
        <v>366</v>
      </c>
      <c r="G1138" s="72">
        <v>1208</v>
      </c>
      <c r="H1138" s="72" t="s">
        <v>389</v>
      </c>
    </row>
    <row r="1139" spans="1:10">
      <c r="A1139" s="68">
        <v>41248</v>
      </c>
      <c r="B1139" s="69" t="s">
        <v>120</v>
      </c>
      <c r="C1139" s="68">
        <v>41151</v>
      </c>
      <c r="D1139" s="70" t="s">
        <v>684</v>
      </c>
      <c r="E1139" s="71">
        <v>146.4</v>
      </c>
      <c r="F1139" s="72" t="s">
        <v>360</v>
      </c>
      <c r="G1139" s="72">
        <v>878</v>
      </c>
      <c r="H1139" s="72" t="s">
        <v>165</v>
      </c>
    </row>
    <row r="1140" spans="1:10">
      <c r="A1140" s="68">
        <v>41248</v>
      </c>
      <c r="B1140" s="69" t="s">
        <v>121</v>
      </c>
      <c r="C1140" s="68">
        <v>41212</v>
      </c>
      <c r="D1140" s="70" t="s">
        <v>684</v>
      </c>
      <c r="E1140" s="71">
        <v>10.98</v>
      </c>
      <c r="F1140" s="72" t="s">
        <v>360</v>
      </c>
      <c r="G1140" s="72">
        <v>1099</v>
      </c>
      <c r="H1140" s="72" t="s">
        <v>165</v>
      </c>
    </row>
    <row r="1141" spans="1:10">
      <c r="A1141" s="68">
        <v>41248</v>
      </c>
      <c r="B1141" s="69" t="s">
        <v>122</v>
      </c>
      <c r="C1141" s="68">
        <v>41212</v>
      </c>
      <c r="D1141" s="70" t="s">
        <v>684</v>
      </c>
      <c r="E1141" s="71">
        <v>87.84</v>
      </c>
      <c r="F1141" s="72" t="s">
        <v>366</v>
      </c>
      <c r="G1141" s="72">
        <v>1102</v>
      </c>
      <c r="H1141" s="72" t="s">
        <v>165</v>
      </c>
    </row>
    <row r="1142" spans="1:10">
      <c r="A1142" s="68">
        <v>41248</v>
      </c>
      <c r="B1142" s="69" t="s">
        <v>123</v>
      </c>
      <c r="C1142" s="68">
        <v>41212</v>
      </c>
      <c r="D1142" s="70" t="s">
        <v>684</v>
      </c>
      <c r="E1142" s="71">
        <v>26.23</v>
      </c>
      <c r="F1142" s="72" t="s">
        <v>366</v>
      </c>
      <c r="G1142" s="72">
        <v>1103</v>
      </c>
      <c r="H1142" s="72" t="s">
        <v>165</v>
      </c>
    </row>
    <row r="1143" spans="1:10" customFormat="1">
      <c r="A1143" s="68">
        <v>41248</v>
      </c>
      <c r="B1143" s="69" t="s">
        <v>124</v>
      </c>
      <c r="C1143" s="68">
        <v>41202</v>
      </c>
      <c r="D1143" s="70" t="s">
        <v>779</v>
      </c>
      <c r="E1143" s="71">
        <v>61</v>
      </c>
      <c r="F1143" s="72" t="s">
        <v>366</v>
      </c>
      <c r="G1143" s="72">
        <v>1055</v>
      </c>
      <c r="H1143" s="72" t="s">
        <v>189</v>
      </c>
      <c r="I1143" s="41"/>
      <c r="J1143" s="41"/>
    </row>
    <row r="1144" spans="1:10">
      <c r="A1144" s="68">
        <v>41248</v>
      </c>
      <c r="B1144" s="69" t="s">
        <v>806</v>
      </c>
      <c r="C1144" s="68">
        <v>41201</v>
      </c>
      <c r="D1144" s="70" t="s">
        <v>125</v>
      </c>
      <c r="E1144" s="71">
        <v>165</v>
      </c>
      <c r="F1144" s="72" t="s">
        <v>366</v>
      </c>
      <c r="G1144" s="72">
        <v>1052</v>
      </c>
      <c r="H1144" s="72" t="s">
        <v>391</v>
      </c>
    </row>
    <row r="1145" spans="1:10">
      <c r="A1145" s="68">
        <v>41248</v>
      </c>
      <c r="B1145" s="69" t="s">
        <v>126</v>
      </c>
      <c r="C1145" s="68">
        <v>41209</v>
      </c>
      <c r="D1145" s="70" t="s">
        <v>610</v>
      </c>
      <c r="E1145" s="71">
        <v>183</v>
      </c>
      <c r="F1145" s="72" t="s">
        <v>366</v>
      </c>
      <c r="G1145" s="72">
        <v>1082</v>
      </c>
      <c r="H1145" s="72" t="s">
        <v>173</v>
      </c>
    </row>
    <row r="1146" spans="1:10">
      <c r="A1146" s="68">
        <v>41248</v>
      </c>
      <c r="B1146" s="69" t="s">
        <v>127</v>
      </c>
      <c r="C1146" s="68">
        <v>41222</v>
      </c>
      <c r="D1146" s="70" t="s">
        <v>610</v>
      </c>
      <c r="E1146" s="71">
        <v>183</v>
      </c>
      <c r="F1146" s="72" t="s">
        <v>366</v>
      </c>
      <c r="G1146" s="72">
        <v>1181</v>
      </c>
      <c r="H1146" s="72" t="s">
        <v>173</v>
      </c>
    </row>
    <row r="1147" spans="1:10">
      <c r="A1147" s="68">
        <v>41248</v>
      </c>
      <c r="B1147" s="69" t="s">
        <v>129</v>
      </c>
      <c r="C1147" s="68">
        <v>41212</v>
      </c>
      <c r="D1147" s="70" t="s">
        <v>684</v>
      </c>
      <c r="E1147" s="71">
        <v>36.6</v>
      </c>
      <c r="F1147" s="72" t="s">
        <v>379</v>
      </c>
      <c r="G1147" s="72">
        <v>1098</v>
      </c>
      <c r="H1147" s="72" t="s">
        <v>165</v>
      </c>
    </row>
    <row r="1148" spans="1:10">
      <c r="A1148" s="68">
        <v>41248</v>
      </c>
      <c r="B1148" s="69" t="s">
        <v>755</v>
      </c>
      <c r="C1148" s="68">
        <v>41163</v>
      </c>
      <c r="D1148" s="70" t="s">
        <v>492</v>
      </c>
      <c r="E1148" s="71">
        <v>14000</v>
      </c>
      <c r="F1148" s="72" t="s">
        <v>379</v>
      </c>
      <c r="G1148" s="72">
        <v>907</v>
      </c>
      <c r="H1148" s="72" t="s">
        <v>192</v>
      </c>
    </row>
    <row r="1149" spans="1:10" s="13" customFormat="1">
      <c r="A1149" s="84">
        <v>41248</v>
      </c>
      <c r="B1149" s="85" t="s">
        <v>134</v>
      </c>
      <c r="C1149" s="86">
        <v>41191</v>
      </c>
      <c r="D1149" s="87" t="s">
        <v>323</v>
      </c>
      <c r="E1149" s="88">
        <v>713.03</v>
      </c>
      <c r="F1149" s="89" t="s">
        <v>274</v>
      </c>
      <c r="G1149" s="129">
        <v>1237</v>
      </c>
      <c r="H1149" s="130" t="s">
        <v>198</v>
      </c>
    </row>
    <row r="1150" spans="1:10" s="13" customFormat="1">
      <c r="A1150" s="98">
        <v>41248</v>
      </c>
      <c r="B1150" s="69" t="s">
        <v>134</v>
      </c>
      <c r="C1150" s="68">
        <v>41191</v>
      </c>
      <c r="D1150" s="70" t="s">
        <v>323</v>
      </c>
      <c r="E1150" s="71">
        <v>760.57</v>
      </c>
      <c r="F1150" s="72" t="s">
        <v>366</v>
      </c>
      <c r="G1150" s="131">
        <v>1237</v>
      </c>
      <c r="H1150" s="132" t="s">
        <v>198</v>
      </c>
    </row>
    <row r="1151" spans="1:10" s="13" customFormat="1">
      <c r="A1151" s="91">
        <v>41248</v>
      </c>
      <c r="B1151" s="92" t="s">
        <v>134</v>
      </c>
      <c r="C1151" s="93">
        <v>41191</v>
      </c>
      <c r="D1151" s="94" t="s">
        <v>323</v>
      </c>
      <c r="E1151" s="95">
        <v>380.28</v>
      </c>
      <c r="F1151" s="96" t="s">
        <v>379</v>
      </c>
      <c r="G1151" s="133">
        <v>1237</v>
      </c>
      <c r="H1151" s="134" t="s">
        <v>198</v>
      </c>
    </row>
    <row r="1152" spans="1:10" s="13" customFormat="1">
      <c r="A1152" s="84">
        <v>41248</v>
      </c>
      <c r="B1152" s="85" t="s">
        <v>135</v>
      </c>
      <c r="C1152" s="86">
        <v>41216</v>
      </c>
      <c r="D1152" s="87" t="s">
        <v>323</v>
      </c>
      <c r="E1152" s="88">
        <v>2208.81</v>
      </c>
      <c r="F1152" s="89" t="s">
        <v>274</v>
      </c>
      <c r="G1152" s="129">
        <v>1239</v>
      </c>
      <c r="H1152" s="130" t="s">
        <v>232</v>
      </c>
    </row>
    <row r="1153" spans="1:9" s="13" customFormat="1">
      <c r="A1153" s="91">
        <v>41248</v>
      </c>
      <c r="B1153" s="92" t="s">
        <v>135</v>
      </c>
      <c r="C1153" s="93">
        <v>41216</v>
      </c>
      <c r="D1153" s="94" t="s">
        <v>323</v>
      </c>
      <c r="E1153" s="95">
        <v>4417.62</v>
      </c>
      <c r="F1153" s="96" t="s">
        <v>366</v>
      </c>
      <c r="G1153" s="133">
        <v>1239</v>
      </c>
      <c r="H1153" s="134" t="s">
        <v>232</v>
      </c>
    </row>
    <row r="1154" spans="1:9">
      <c r="A1154" s="84">
        <v>41248</v>
      </c>
      <c r="B1154" s="85" t="s">
        <v>136</v>
      </c>
      <c r="C1154" s="86">
        <v>41226</v>
      </c>
      <c r="D1154" s="87" t="s">
        <v>137</v>
      </c>
      <c r="E1154" s="88">
        <v>1506.07</v>
      </c>
      <c r="F1154" s="89" t="s">
        <v>383</v>
      </c>
      <c r="G1154" s="89">
        <v>1235</v>
      </c>
      <c r="H1154" s="90" t="s">
        <v>138</v>
      </c>
    </row>
    <row r="1155" spans="1:9">
      <c r="A1155" s="91">
        <v>41248</v>
      </c>
      <c r="B1155" s="92" t="s">
        <v>136</v>
      </c>
      <c r="C1155" s="93">
        <v>41226</v>
      </c>
      <c r="D1155" s="94" t="s">
        <v>137</v>
      </c>
      <c r="E1155" s="95">
        <v>1506.07</v>
      </c>
      <c r="F1155" s="96" t="s">
        <v>366</v>
      </c>
      <c r="G1155" s="96">
        <v>1235</v>
      </c>
      <c r="H1155" s="97" t="s">
        <v>138</v>
      </c>
    </row>
    <row r="1156" spans="1:9">
      <c r="A1156" s="84">
        <v>41248</v>
      </c>
      <c r="B1156" s="85" t="s">
        <v>249</v>
      </c>
      <c r="C1156" s="86">
        <v>41212</v>
      </c>
      <c r="D1156" s="87" t="s">
        <v>889</v>
      </c>
      <c r="E1156" s="88">
        <v>255.81</v>
      </c>
      <c r="F1156" s="89" t="s">
        <v>366</v>
      </c>
      <c r="G1156" s="89">
        <v>1236</v>
      </c>
      <c r="H1156" s="90" t="s">
        <v>159</v>
      </c>
    </row>
    <row r="1157" spans="1:9">
      <c r="A1157" s="98">
        <v>41248</v>
      </c>
      <c r="B1157" s="69" t="s">
        <v>249</v>
      </c>
      <c r="C1157" s="68">
        <v>41212</v>
      </c>
      <c r="D1157" s="70" t="s">
        <v>889</v>
      </c>
      <c r="E1157" s="71">
        <v>127.9</v>
      </c>
      <c r="F1157" s="72" t="s">
        <v>379</v>
      </c>
      <c r="G1157" s="72">
        <v>1236</v>
      </c>
      <c r="H1157" s="99" t="s">
        <v>159</v>
      </c>
    </row>
    <row r="1158" spans="1:9">
      <c r="A1158" s="91">
        <v>41248</v>
      </c>
      <c r="B1158" s="92" t="s">
        <v>249</v>
      </c>
      <c r="C1158" s="93">
        <v>41212</v>
      </c>
      <c r="D1158" s="94" t="s">
        <v>889</v>
      </c>
      <c r="E1158" s="95">
        <v>230.23</v>
      </c>
      <c r="F1158" s="96" t="s">
        <v>360</v>
      </c>
      <c r="G1158" s="96">
        <v>1236</v>
      </c>
      <c r="H1158" s="97" t="s">
        <v>159</v>
      </c>
    </row>
    <row r="1159" spans="1:9">
      <c r="A1159" s="98">
        <v>41251</v>
      </c>
      <c r="B1159" s="69" t="s">
        <v>34</v>
      </c>
      <c r="C1159" s="68">
        <v>41220</v>
      </c>
      <c r="D1159" s="70" t="s">
        <v>281</v>
      </c>
      <c r="E1159" s="71">
        <v>17.72</v>
      </c>
      <c r="F1159" s="72" t="s">
        <v>366</v>
      </c>
      <c r="G1159" s="72">
        <v>1214</v>
      </c>
      <c r="H1159" s="72" t="s">
        <v>169</v>
      </c>
    </row>
    <row r="1160" spans="1:9">
      <c r="A1160" s="84">
        <v>41251</v>
      </c>
      <c r="B1160" s="85" t="s">
        <v>3497</v>
      </c>
      <c r="C1160" s="86">
        <v>41220</v>
      </c>
      <c r="D1160" s="87" t="s">
        <v>281</v>
      </c>
      <c r="E1160" s="88">
        <v>85.75</v>
      </c>
      <c r="F1160" s="89" t="s">
        <v>274</v>
      </c>
      <c r="G1160" s="89">
        <v>1202</v>
      </c>
      <c r="H1160" s="90" t="s">
        <v>169</v>
      </c>
    </row>
    <row r="1161" spans="1:9">
      <c r="A1161" s="98">
        <v>41251</v>
      </c>
      <c r="B1161" s="69" t="s">
        <v>3497</v>
      </c>
      <c r="C1161" s="68">
        <v>41220</v>
      </c>
      <c r="D1161" s="70" t="s">
        <v>281</v>
      </c>
      <c r="E1161" s="71">
        <v>36.6</v>
      </c>
      <c r="F1161" s="72" t="s">
        <v>360</v>
      </c>
      <c r="G1161" s="72">
        <v>1202</v>
      </c>
      <c r="H1161" s="99" t="s">
        <v>169</v>
      </c>
    </row>
    <row r="1162" spans="1:9">
      <c r="A1162" s="91">
        <v>41251</v>
      </c>
      <c r="B1162" s="92" t="s">
        <v>3497</v>
      </c>
      <c r="C1162" s="93">
        <v>41220</v>
      </c>
      <c r="D1162" s="94" t="s">
        <v>281</v>
      </c>
      <c r="E1162" s="95">
        <v>27.45</v>
      </c>
      <c r="F1162" s="96" t="s">
        <v>366</v>
      </c>
      <c r="G1162" s="96">
        <v>1202</v>
      </c>
      <c r="H1162" s="97" t="s">
        <v>169</v>
      </c>
    </row>
    <row r="1163" spans="1:9">
      <c r="A1163" s="98">
        <v>41251</v>
      </c>
      <c r="B1163" s="69" t="s">
        <v>3497</v>
      </c>
      <c r="C1163" s="68">
        <v>41220</v>
      </c>
      <c r="D1163" s="70" t="s">
        <v>281</v>
      </c>
      <c r="E1163" s="71">
        <v>9.15</v>
      </c>
      <c r="F1163" s="72" t="s">
        <v>383</v>
      </c>
      <c r="G1163" s="72">
        <v>1202</v>
      </c>
      <c r="H1163" s="72" t="s">
        <v>169</v>
      </c>
    </row>
    <row r="1164" spans="1:9" customFormat="1">
      <c r="A1164" s="98">
        <v>41259</v>
      </c>
      <c r="B1164" s="69">
        <v>100189620</v>
      </c>
      <c r="C1164" s="68">
        <v>41259</v>
      </c>
      <c r="D1164" s="70" t="s">
        <v>844</v>
      </c>
      <c r="E1164" s="71">
        <v>600.48</v>
      </c>
      <c r="F1164" s="72" t="s">
        <v>379</v>
      </c>
      <c r="G1164" s="72">
        <v>1375</v>
      </c>
      <c r="H1164" s="72" t="s">
        <v>166</v>
      </c>
      <c r="I1164" s="41"/>
    </row>
    <row r="1165" spans="1:9" customFormat="1">
      <c r="A1165" s="98">
        <v>41260</v>
      </c>
      <c r="B1165" s="69">
        <v>100189775</v>
      </c>
      <c r="C1165" s="68">
        <v>41260</v>
      </c>
      <c r="D1165" s="70" t="s">
        <v>844</v>
      </c>
      <c r="E1165" s="71">
        <v>600.54</v>
      </c>
      <c r="F1165" s="72" t="s">
        <v>379</v>
      </c>
      <c r="G1165" s="72">
        <v>1376</v>
      </c>
      <c r="H1165" s="72" t="s">
        <v>166</v>
      </c>
      <c r="I1165" s="41"/>
    </row>
    <row r="1166" spans="1:9">
      <c r="A1166" s="98">
        <v>41261</v>
      </c>
      <c r="B1166" s="69" t="s">
        <v>849</v>
      </c>
      <c r="C1166" s="68">
        <v>41242</v>
      </c>
      <c r="D1166" s="70" t="s">
        <v>889</v>
      </c>
      <c r="E1166" s="71">
        <v>231.8</v>
      </c>
      <c r="F1166" s="72" t="s">
        <v>274</v>
      </c>
      <c r="G1166" s="72">
        <v>1292</v>
      </c>
      <c r="H1166" s="72" t="s">
        <v>391</v>
      </c>
    </row>
    <row r="1167" spans="1:9">
      <c r="A1167" s="98">
        <v>41261</v>
      </c>
      <c r="B1167" s="69" t="s">
        <v>491</v>
      </c>
      <c r="C1167" s="68">
        <v>41206</v>
      </c>
      <c r="D1167" s="70" t="s">
        <v>3427</v>
      </c>
      <c r="E1167" s="71">
        <v>244</v>
      </c>
      <c r="F1167" s="72" t="s">
        <v>372</v>
      </c>
      <c r="G1167" s="72">
        <v>1127</v>
      </c>
      <c r="H1167" s="72" t="s">
        <v>164</v>
      </c>
    </row>
    <row r="1168" spans="1:9">
      <c r="A1168" s="98">
        <v>41261</v>
      </c>
      <c r="B1168" s="69" t="s">
        <v>888</v>
      </c>
      <c r="C1168" s="68">
        <v>41263</v>
      </c>
      <c r="D1168" s="70" t="s">
        <v>3428</v>
      </c>
      <c r="E1168" s="71">
        <v>305</v>
      </c>
      <c r="F1168" s="72" t="s">
        <v>372</v>
      </c>
      <c r="G1168" s="72" t="s">
        <v>185</v>
      </c>
      <c r="H1168" s="72" t="s">
        <v>185</v>
      </c>
    </row>
    <row r="1169" spans="1:8">
      <c r="A1169" s="153">
        <v>41261</v>
      </c>
      <c r="B1169" s="149" t="s">
        <v>890</v>
      </c>
      <c r="C1169" s="148">
        <v>41237</v>
      </c>
      <c r="D1169" s="150" t="s">
        <v>666</v>
      </c>
      <c r="E1169" s="151">
        <v>10970.81</v>
      </c>
      <c r="F1169" s="152" t="s">
        <v>542</v>
      </c>
      <c r="G1169" s="152">
        <v>1242</v>
      </c>
      <c r="H1169" s="152" t="s">
        <v>226</v>
      </c>
    </row>
    <row r="1170" spans="1:8">
      <c r="A1170" s="98">
        <v>41261</v>
      </c>
      <c r="B1170" s="69" t="s">
        <v>868</v>
      </c>
      <c r="C1170" s="68">
        <v>41263</v>
      </c>
      <c r="D1170" s="70" t="s">
        <v>3422</v>
      </c>
      <c r="E1170" s="71">
        <v>2672</v>
      </c>
      <c r="F1170" s="72" t="s">
        <v>366</v>
      </c>
      <c r="G1170" s="72">
        <v>1390</v>
      </c>
      <c r="H1170" s="72" t="s">
        <v>3423</v>
      </c>
    </row>
    <row r="1171" spans="1:8">
      <c r="A1171" s="84">
        <v>41261</v>
      </c>
      <c r="B1171" s="85" t="s">
        <v>3420</v>
      </c>
      <c r="C1171" s="86">
        <v>41159</v>
      </c>
      <c r="D1171" s="87" t="s">
        <v>3421</v>
      </c>
      <c r="E1171" s="88">
        <v>89</v>
      </c>
      <c r="F1171" s="89" t="s">
        <v>383</v>
      </c>
      <c r="G1171" s="89">
        <v>893</v>
      </c>
      <c r="H1171" s="90" t="s">
        <v>391</v>
      </c>
    </row>
    <row r="1172" spans="1:8">
      <c r="A1172" s="91">
        <v>41261</v>
      </c>
      <c r="B1172" s="92" t="s">
        <v>3420</v>
      </c>
      <c r="C1172" s="93">
        <v>41159</v>
      </c>
      <c r="D1172" s="94" t="s">
        <v>3421</v>
      </c>
      <c r="E1172" s="95">
        <v>178</v>
      </c>
      <c r="F1172" s="96" t="s">
        <v>366</v>
      </c>
      <c r="G1172" s="96">
        <v>893</v>
      </c>
      <c r="H1172" s="97" t="s">
        <v>391</v>
      </c>
    </row>
    <row r="1173" spans="1:8">
      <c r="A1173" s="84">
        <v>41263</v>
      </c>
      <c r="B1173" s="85" t="s">
        <v>32</v>
      </c>
      <c r="C1173" s="86">
        <v>41263</v>
      </c>
      <c r="D1173" s="87" t="s">
        <v>205</v>
      </c>
      <c r="E1173" s="88">
        <v>51.88</v>
      </c>
      <c r="F1173" s="89" t="s">
        <v>366</v>
      </c>
      <c r="G1173" s="89">
        <v>1362</v>
      </c>
      <c r="H1173" s="90" t="s">
        <v>189</v>
      </c>
    </row>
    <row r="1174" spans="1:8">
      <c r="A1174" s="91">
        <v>41263</v>
      </c>
      <c r="B1174" s="92" t="s">
        <v>32</v>
      </c>
      <c r="C1174" s="93">
        <v>41263</v>
      </c>
      <c r="D1174" s="94" t="s">
        <v>205</v>
      </c>
      <c r="E1174" s="95">
        <v>1.22</v>
      </c>
      <c r="F1174" s="96" t="s">
        <v>366</v>
      </c>
      <c r="G1174" s="96">
        <v>1362</v>
      </c>
      <c r="H1174" s="97" t="s">
        <v>206</v>
      </c>
    </row>
    <row r="1175" spans="1:8">
      <c r="A1175" s="84">
        <v>41262</v>
      </c>
      <c r="B1175" s="85" t="s">
        <v>14</v>
      </c>
      <c r="C1175" s="86">
        <v>41258</v>
      </c>
      <c r="D1175" s="87" t="s">
        <v>793</v>
      </c>
      <c r="E1175" s="88">
        <v>203.5</v>
      </c>
      <c r="F1175" s="89" t="s">
        <v>379</v>
      </c>
      <c r="G1175" s="89">
        <v>1342</v>
      </c>
      <c r="H1175" s="90" t="s">
        <v>167</v>
      </c>
    </row>
    <row r="1176" spans="1:8">
      <c r="A1176" s="91">
        <v>41262</v>
      </c>
      <c r="B1176" s="92" t="s">
        <v>14</v>
      </c>
      <c r="C1176" s="93">
        <v>41258</v>
      </c>
      <c r="D1176" s="94" t="s">
        <v>793</v>
      </c>
      <c r="E1176" s="95">
        <v>4.96</v>
      </c>
      <c r="F1176" s="96" t="s">
        <v>379</v>
      </c>
      <c r="G1176" s="96">
        <v>1342</v>
      </c>
      <c r="H1176" s="97" t="s">
        <v>171</v>
      </c>
    </row>
    <row r="1177" spans="1:8">
      <c r="A1177" s="84">
        <v>41262</v>
      </c>
      <c r="B1177" s="85" t="s">
        <v>15</v>
      </c>
      <c r="C1177" s="86">
        <v>41234</v>
      </c>
      <c r="D1177" s="87" t="s">
        <v>793</v>
      </c>
      <c r="E1177" s="88">
        <v>80</v>
      </c>
      <c r="F1177" s="89" t="s">
        <v>217</v>
      </c>
      <c r="G1177" s="89">
        <v>1221</v>
      </c>
      <c r="H1177" s="90" t="s">
        <v>389</v>
      </c>
    </row>
    <row r="1178" spans="1:8">
      <c r="A1178" s="91">
        <v>41262</v>
      </c>
      <c r="B1178" s="92" t="s">
        <v>15</v>
      </c>
      <c r="C1178" s="93">
        <v>41234</v>
      </c>
      <c r="D1178" s="94" t="s">
        <v>793</v>
      </c>
      <c r="E1178" s="95">
        <v>1.6</v>
      </c>
      <c r="F1178" s="96" t="s">
        <v>217</v>
      </c>
      <c r="G1178" s="96">
        <v>1221</v>
      </c>
      <c r="H1178" s="97" t="s">
        <v>171</v>
      </c>
    </row>
    <row r="1179" spans="1:8">
      <c r="A1179" s="91">
        <v>41262</v>
      </c>
      <c r="B1179" s="92" t="s">
        <v>16</v>
      </c>
      <c r="C1179" s="93">
        <v>41258</v>
      </c>
      <c r="D1179" s="94" t="s">
        <v>793</v>
      </c>
      <c r="E1179" s="95">
        <v>26.24</v>
      </c>
      <c r="F1179" s="96" t="s">
        <v>379</v>
      </c>
      <c r="G1179" s="96">
        <v>1345</v>
      </c>
      <c r="H1179" s="97" t="s">
        <v>171</v>
      </c>
    </row>
    <row r="1180" spans="1:8">
      <c r="A1180" s="84">
        <v>41262</v>
      </c>
      <c r="B1180" s="85" t="s">
        <v>17</v>
      </c>
      <c r="C1180" s="86">
        <v>41258</v>
      </c>
      <c r="D1180" s="87" t="s">
        <v>793</v>
      </c>
      <c r="E1180" s="88">
        <v>1075.24</v>
      </c>
      <c r="F1180" s="89" t="s">
        <v>379</v>
      </c>
      <c r="G1180" s="89" t="s">
        <v>167</v>
      </c>
      <c r="H1180" s="90" t="s">
        <v>167</v>
      </c>
    </row>
    <row r="1181" spans="1:8">
      <c r="A1181" s="91">
        <v>41262</v>
      </c>
      <c r="B1181" s="92" t="s">
        <v>17</v>
      </c>
      <c r="C1181" s="93">
        <v>41258</v>
      </c>
      <c r="D1181" s="94" t="s">
        <v>793</v>
      </c>
      <c r="E1181" s="95">
        <v>2</v>
      </c>
      <c r="F1181" s="96" t="s">
        <v>379</v>
      </c>
      <c r="G1181" s="96" t="s">
        <v>207</v>
      </c>
      <c r="H1181" s="97" t="s">
        <v>207</v>
      </c>
    </row>
    <row r="1182" spans="1:8">
      <c r="A1182" s="84">
        <v>41262</v>
      </c>
      <c r="B1182" s="85" t="s">
        <v>18</v>
      </c>
      <c r="C1182" s="86">
        <v>41258</v>
      </c>
      <c r="D1182" s="87" t="s">
        <v>793</v>
      </c>
      <c r="E1182" s="88">
        <v>308</v>
      </c>
      <c r="F1182" s="89" t="s">
        <v>379</v>
      </c>
      <c r="G1182" s="89">
        <v>1347</v>
      </c>
      <c r="H1182" s="90" t="s">
        <v>167</v>
      </c>
    </row>
    <row r="1183" spans="1:8">
      <c r="A1183" s="91">
        <v>41262</v>
      </c>
      <c r="B1183" s="92" t="s">
        <v>18</v>
      </c>
      <c r="C1183" s="93">
        <v>41258</v>
      </c>
      <c r="D1183" s="94" t="s">
        <v>793</v>
      </c>
      <c r="E1183" s="95">
        <v>7.51</v>
      </c>
      <c r="F1183" s="96" t="s">
        <v>379</v>
      </c>
      <c r="G1183" s="96">
        <v>1347</v>
      </c>
      <c r="H1183" s="97" t="s">
        <v>171</v>
      </c>
    </row>
    <row r="1184" spans="1:8">
      <c r="A1184" s="68">
        <v>41262</v>
      </c>
      <c r="B1184" s="69" t="s">
        <v>19</v>
      </c>
      <c r="C1184" s="68">
        <v>41242</v>
      </c>
      <c r="D1184" s="70" t="s">
        <v>684</v>
      </c>
      <c r="E1184" s="71">
        <v>10.98</v>
      </c>
      <c r="F1184" s="72" t="s">
        <v>379</v>
      </c>
      <c r="G1184" s="72">
        <v>1267</v>
      </c>
      <c r="H1184" s="72" t="s">
        <v>165</v>
      </c>
    </row>
    <row r="1185" spans="1:8">
      <c r="A1185" s="68">
        <v>41262</v>
      </c>
      <c r="B1185" s="69" t="s">
        <v>3424</v>
      </c>
      <c r="C1185" s="68">
        <v>41227</v>
      </c>
      <c r="D1185" s="70" t="s">
        <v>793</v>
      </c>
      <c r="E1185" s="71">
        <v>367.51</v>
      </c>
      <c r="F1185" s="72" t="s">
        <v>372</v>
      </c>
      <c r="G1185" s="72" t="s">
        <v>167</v>
      </c>
      <c r="H1185" s="72" t="s">
        <v>167</v>
      </c>
    </row>
    <row r="1186" spans="1:8">
      <c r="A1186" s="68">
        <v>41262</v>
      </c>
      <c r="B1186" s="69" t="s">
        <v>20</v>
      </c>
      <c r="C1186" s="68">
        <v>41257</v>
      </c>
      <c r="D1186" s="70" t="s">
        <v>474</v>
      </c>
      <c r="E1186" s="71">
        <v>4270</v>
      </c>
      <c r="F1186" s="72" t="s">
        <v>379</v>
      </c>
      <c r="G1186" s="72">
        <v>1313</v>
      </c>
      <c r="H1186" s="72" t="s">
        <v>166</v>
      </c>
    </row>
    <row r="1187" spans="1:8">
      <c r="A1187" s="68">
        <v>41262</v>
      </c>
      <c r="B1187" s="69" t="s">
        <v>21</v>
      </c>
      <c r="C1187" s="68">
        <v>41257</v>
      </c>
      <c r="D1187" s="70" t="s">
        <v>22</v>
      </c>
      <c r="E1187" s="71">
        <v>7576.2</v>
      </c>
      <c r="F1187" s="72" t="s">
        <v>379</v>
      </c>
      <c r="G1187" s="72">
        <v>1322</v>
      </c>
      <c r="H1187" s="72" t="s">
        <v>192</v>
      </c>
    </row>
    <row r="1188" spans="1:8">
      <c r="A1188" s="68">
        <v>41262</v>
      </c>
      <c r="B1188" s="69" t="s">
        <v>214</v>
      </c>
      <c r="C1188" s="68">
        <v>41258</v>
      </c>
      <c r="D1188" s="70" t="s">
        <v>23</v>
      </c>
      <c r="E1188" s="71">
        <v>1500</v>
      </c>
      <c r="F1188" s="72" t="s">
        <v>379</v>
      </c>
      <c r="G1188" s="72">
        <v>1317</v>
      </c>
      <c r="H1188" s="72" t="s">
        <v>390</v>
      </c>
    </row>
    <row r="1189" spans="1:8">
      <c r="A1189" s="68">
        <v>41262</v>
      </c>
      <c r="B1189" s="69" t="s">
        <v>24</v>
      </c>
      <c r="C1189" s="68">
        <v>41242</v>
      </c>
      <c r="D1189" s="70" t="s">
        <v>25</v>
      </c>
      <c r="E1189" s="71">
        <v>5533.92</v>
      </c>
      <c r="F1189" s="72" t="s">
        <v>217</v>
      </c>
      <c r="G1189" s="72">
        <v>1263</v>
      </c>
      <c r="H1189" s="72" t="s">
        <v>164</v>
      </c>
    </row>
    <row r="1190" spans="1:8">
      <c r="A1190" s="68">
        <v>41262</v>
      </c>
      <c r="B1190" s="69" t="s">
        <v>26</v>
      </c>
      <c r="C1190" s="68">
        <v>41261</v>
      </c>
      <c r="D1190" s="70" t="s">
        <v>27</v>
      </c>
      <c r="E1190" s="71">
        <v>427</v>
      </c>
      <c r="F1190" s="72" t="s">
        <v>379</v>
      </c>
      <c r="G1190" s="72">
        <v>1346</v>
      </c>
      <c r="H1190" s="72" t="s">
        <v>163</v>
      </c>
    </row>
    <row r="1191" spans="1:8">
      <c r="A1191" s="68">
        <v>41262</v>
      </c>
      <c r="B1191" s="69" t="s">
        <v>28</v>
      </c>
      <c r="C1191" s="68">
        <v>41261</v>
      </c>
      <c r="D1191" s="70" t="s">
        <v>452</v>
      </c>
      <c r="E1191" s="71">
        <v>1068.8</v>
      </c>
      <c r="F1191" s="72" t="s">
        <v>379</v>
      </c>
      <c r="G1191" s="72">
        <v>1348</v>
      </c>
      <c r="H1191" s="72" t="s">
        <v>13</v>
      </c>
    </row>
    <row r="1192" spans="1:8">
      <c r="A1192" s="68">
        <v>41262</v>
      </c>
      <c r="B1192" s="69" t="s">
        <v>29</v>
      </c>
      <c r="C1192" s="68">
        <v>41242</v>
      </c>
      <c r="D1192" s="70" t="s">
        <v>346</v>
      </c>
      <c r="E1192" s="71">
        <v>5573.76</v>
      </c>
      <c r="F1192" s="72" t="s">
        <v>217</v>
      </c>
      <c r="G1192" s="72">
        <v>1258</v>
      </c>
      <c r="H1192" s="72" t="s">
        <v>390</v>
      </c>
    </row>
    <row r="1193" spans="1:8">
      <c r="A1193" s="68">
        <v>41262</v>
      </c>
      <c r="B1193" s="69" t="s">
        <v>30</v>
      </c>
      <c r="C1193" s="68">
        <v>41258</v>
      </c>
      <c r="D1193" s="70" t="s">
        <v>662</v>
      </c>
      <c r="E1193" s="71">
        <v>170</v>
      </c>
      <c r="F1193" s="72" t="s">
        <v>379</v>
      </c>
      <c r="G1193" s="72">
        <v>1349</v>
      </c>
      <c r="H1193" s="72" t="s">
        <v>389</v>
      </c>
    </row>
    <row r="1194" spans="1:8">
      <c r="A1194" s="68">
        <v>41262</v>
      </c>
      <c r="B1194" s="69" t="s">
        <v>775</v>
      </c>
      <c r="C1194" s="68">
        <v>41199</v>
      </c>
      <c r="D1194" s="70" t="s">
        <v>3429</v>
      </c>
      <c r="E1194" s="71">
        <v>47210.93</v>
      </c>
      <c r="F1194" s="72" t="s">
        <v>366</v>
      </c>
      <c r="G1194" s="72">
        <v>1276</v>
      </c>
      <c r="H1194" s="72" t="s">
        <v>210</v>
      </c>
    </row>
    <row r="1195" spans="1:8">
      <c r="A1195" s="84">
        <v>41262</v>
      </c>
      <c r="B1195" s="85" t="s">
        <v>3431</v>
      </c>
      <c r="C1195" s="86">
        <v>41234</v>
      </c>
      <c r="D1195" s="87" t="s">
        <v>793</v>
      </c>
      <c r="E1195" s="88">
        <v>817.4</v>
      </c>
      <c r="F1195" s="89" t="s">
        <v>372</v>
      </c>
      <c r="G1195" s="89">
        <v>1224</v>
      </c>
      <c r="H1195" s="90" t="s">
        <v>3432</v>
      </c>
    </row>
    <row r="1196" spans="1:8">
      <c r="A1196" s="91">
        <v>41262</v>
      </c>
      <c r="B1196" s="92" t="s">
        <v>3431</v>
      </c>
      <c r="C1196" s="93">
        <v>41234</v>
      </c>
      <c r="D1196" s="94" t="s">
        <v>793</v>
      </c>
      <c r="E1196" s="95">
        <v>19.93</v>
      </c>
      <c r="F1196" s="96" t="s">
        <v>372</v>
      </c>
      <c r="G1196" s="96">
        <v>1224</v>
      </c>
      <c r="H1196" s="97" t="s">
        <v>171</v>
      </c>
    </row>
    <row r="1197" spans="1:8">
      <c r="A1197" s="84">
        <v>41262</v>
      </c>
      <c r="B1197" s="85" t="s">
        <v>625</v>
      </c>
      <c r="C1197" s="86">
        <v>41229</v>
      </c>
      <c r="D1197" s="87" t="s">
        <v>793</v>
      </c>
      <c r="E1197" s="88">
        <v>141</v>
      </c>
      <c r="F1197" s="89" t="s">
        <v>372</v>
      </c>
      <c r="G1197" s="89">
        <v>1225</v>
      </c>
      <c r="H1197" s="90" t="s">
        <v>389</v>
      </c>
    </row>
    <row r="1198" spans="1:8">
      <c r="A1198" s="91">
        <v>41262</v>
      </c>
      <c r="B1198" s="92" t="s">
        <v>625</v>
      </c>
      <c r="C1198" s="93">
        <v>41229</v>
      </c>
      <c r="D1198" s="94" t="s">
        <v>793</v>
      </c>
      <c r="E1198" s="95">
        <v>2.82</v>
      </c>
      <c r="F1198" s="96" t="s">
        <v>372</v>
      </c>
      <c r="G1198" s="96">
        <v>1225</v>
      </c>
      <c r="H1198" s="97" t="s">
        <v>171</v>
      </c>
    </row>
    <row r="1199" spans="1:8">
      <c r="A1199" s="84">
        <v>41262</v>
      </c>
      <c r="B1199" s="85" t="s">
        <v>715</v>
      </c>
      <c r="C1199" s="86">
        <v>41229</v>
      </c>
      <c r="D1199" s="87" t="s">
        <v>793</v>
      </c>
      <c r="E1199" s="88">
        <v>1275</v>
      </c>
      <c r="F1199" s="89" t="s">
        <v>372</v>
      </c>
      <c r="G1199" s="89">
        <v>1223</v>
      </c>
      <c r="H1199" s="90" t="s">
        <v>389</v>
      </c>
    </row>
    <row r="1200" spans="1:8">
      <c r="A1200" s="91">
        <v>41262</v>
      </c>
      <c r="B1200" s="92" t="s">
        <v>715</v>
      </c>
      <c r="C1200" s="93">
        <v>41229</v>
      </c>
      <c r="D1200" s="94" t="s">
        <v>793</v>
      </c>
      <c r="E1200" s="95">
        <v>25.5</v>
      </c>
      <c r="F1200" s="96" t="s">
        <v>372</v>
      </c>
      <c r="G1200" s="96">
        <v>1223</v>
      </c>
      <c r="H1200" s="97" t="s">
        <v>171</v>
      </c>
    </row>
    <row r="1201" spans="1:8">
      <c r="A1201" s="84">
        <v>41262</v>
      </c>
      <c r="B1201" s="85" t="s">
        <v>3433</v>
      </c>
      <c r="C1201" s="86">
        <v>41234</v>
      </c>
      <c r="D1201" s="87" t="s">
        <v>793</v>
      </c>
      <c r="E1201" s="88">
        <v>35</v>
      </c>
      <c r="F1201" s="89" t="s">
        <v>366</v>
      </c>
      <c r="G1201" s="89">
        <v>1228</v>
      </c>
      <c r="H1201" s="90" t="s">
        <v>389</v>
      </c>
    </row>
    <row r="1202" spans="1:8">
      <c r="A1202" s="91">
        <v>41262</v>
      </c>
      <c r="B1202" s="92" t="s">
        <v>3433</v>
      </c>
      <c r="C1202" s="93">
        <v>41234</v>
      </c>
      <c r="D1202" s="94" t="s">
        <v>793</v>
      </c>
      <c r="E1202" s="95">
        <v>0.15</v>
      </c>
      <c r="F1202" s="96" t="s">
        <v>366</v>
      </c>
      <c r="G1202" s="96">
        <v>1228</v>
      </c>
      <c r="H1202" s="97" t="s">
        <v>171</v>
      </c>
    </row>
    <row r="1203" spans="1:8">
      <c r="A1203" s="84">
        <v>41262</v>
      </c>
      <c r="B1203" s="85" t="s">
        <v>3434</v>
      </c>
      <c r="C1203" s="86">
        <v>41234</v>
      </c>
      <c r="D1203" s="87" t="s">
        <v>793</v>
      </c>
      <c r="E1203" s="88">
        <v>474</v>
      </c>
      <c r="F1203" s="89" t="s">
        <v>366</v>
      </c>
      <c r="G1203" s="89">
        <v>1226</v>
      </c>
      <c r="H1203" s="90" t="s">
        <v>167</v>
      </c>
    </row>
    <row r="1204" spans="1:8">
      <c r="A1204" s="91">
        <v>41262</v>
      </c>
      <c r="B1204" s="92" t="s">
        <v>3434</v>
      </c>
      <c r="C1204" s="93">
        <v>41234</v>
      </c>
      <c r="D1204" s="94" t="s">
        <v>793</v>
      </c>
      <c r="E1204" s="95">
        <v>11.56</v>
      </c>
      <c r="F1204" s="96" t="s">
        <v>366</v>
      </c>
      <c r="G1204" s="96">
        <v>1226</v>
      </c>
      <c r="H1204" s="97" t="s">
        <v>171</v>
      </c>
    </row>
    <row r="1205" spans="1:8">
      <c r="A1205" s="84">
        <v>41262</v>
      </c>
      <c r="B1205" s="85" t="s">
        <v>798</v>
      </c>
      <c r="C1205" s="86">
        <v>41234</v>
      </c>
      <c r="D1205" s="87" t="s">
        <v>793</v>
      </c>
      <c r="E1205" s="88">
        <v>509</v>
      </c>
      <c r="F1205" s="89" t="s">
        <v>366</v>
      </c>
      <c r="G1205" s="89">
        <v>1220</v>
      </c>
      <c r="H1205" s="90" t="s">
        <v>389</v>
      </c>
    </row>
    <row r="1206" spans="1:8">
      <c r="A1206" s="91">
        <v>41262</v>
      </c>
      <c r="B1206" s="92" t="s">
        <v>798</v>
      </c>
      <c r="C1206" s="93">
        <v>41234</v>
      </c>
      <c r="D1206" s="94" t="s">
        <v>793</v>
      </c>
      <c r="E1206" s="95">
        <v>10.18</v>
      </c>
      <c r="F1206" s="96" t="s">
        <v>366</v>
      </c>
      <c r="G1206" s="96">
        <v>1220</v>
      </c>
      <c r="H1206" s="97" t="s">
        <v>171</v>
      </c>
    </row>
    <row r="1207" spans="1:8">
      <c r="A1207" s="84">
        <v>41262</v>
      </c>
      <c r="B1207" s="85" t="s">
        <v>3435</v>
      </c>
      <c r="C1207" s="86">
        <v>41234</v>
      </c>
      <c r="D1207" s="87" t="s">
        <v>793</v>
      </c>
      <c r="E1207" s="88">
        <v>1317.15</v>
      </c>
      <c r="F1207" s="89" t="s">
        <v>366</v>
      </c>
      <c r="G1207" s="89" t="s">
        <v>167</v>
      </c>
      <c r="H1207" s="90" t="s">
        <v>167</v>
      </c>
    </row>
    <row r="1208" spans="1:8">
      <c r="A1208" s="91">
        <v>41262</v>
      </c>
      <c r="B1208" s="92" t="s">
        <v>3435</v>
      </c>
      <c r="C1208" s="93">
        <v>41234</v>
      </c>
      <c r="D1208" s="94" t="s">
        <v>793</v>
      </c>
      <c r="E1208" s="95">
        <v>2</v>
      </c>
      <c r="F1208" s="96" t="s">
        <v>366</v>
      </c>
      <c r="G1208" s="96" t="s">
        <v>207</v>
      </c>
      <c r="H1208" s="97" t="s">
        <v>207</v>
      </c>
    </row>
    <row r="1209" spans="1:8">
      <c r="A1209" s="84">
        <v>41262</v>
      </c>
      <c r="B1209" s="85" t="s">
        <v>716</v>
      </c>
      <c r="C1209" s="86">
        <v>41229</v>
      </c>
      <c r="D1209" s="87" t="s">
        <v>793</v>
      </c>
      <c r="E1209" s="88">
        <v>286</v>
      </c>
      <c r="F1209" s="89" t="s">
        <v>366</v>
      </c>
      <c r="G1209" s="89">
        <v>1222</v>
      </c>
      <c r="H1209" s="90" t="s">
        <v>389</v>
      </c>
    </row>
    <row r="1210" spans="1:8">
      <c r="A1210" s="91">
        <v>41262</v>
      </c>
      <c r="B1210" s="92" t="s">
        <v>716</v>
      </c>
      <c r="C1210" s="93">
        <v>41229</v>
      </c>
      <c r="D1210" s="94" t="s">
        <v>793</v>
      </c>
      <c r="E1210" s="95">
        <v>5.72</v>
      </c>
      <c r="F1210" s="96" t="s">
        <v>366</v>
      </c>
      <c r="G1210" s="96">
        <v>1222</v>
      </c>
      <c r="H1210" s="97" t="s">
        <v>171</v>
      </c>
    </row>
    <row r="1211" spans="1:8">
      <c r="A1211" s="98">
        <v>41262</v>
      </c>
      <c r="B1211" s="69" t="s">
        <v>3436</v>
      </c>
      <c r="C1211" s="68">
        <v>41227</v>
      </c>
      <c r="D1211" s="70" t="s">
        <v>793</v>
      </c>
      <c r="E1211" s="71">
        <v>32.1</v>
      </c>
      <c r="F1211" s="72" t="s">
        <v>366</v>
      </c>
      <c r="G1211" s="72">
        <v>1230</v>
      </c>
      <c r="H1211" s="72" t="s">
        <v>171</v>
      </c>
    </row>
    <row r="1212" spans="1:8">
      <c r="A1212" s="68">
        <v>41262</v>
      </c>
      <c r="B1212" s="69" t="s">
        <v>157</v>
      </c>
      <c r="C1212" s="68">
        <v>41083</v>
      </c>
      <c r="D1212" s="70" t="s">
        <v>3430</v>
      </c>
      <c r="E1212" s="71">
        <v>793</v>
      </c>
      <c r="F1212" s="72" t="s">
        <v>372</v>
      </c>
      <c r="G1212" s="72">
        <v>938</v>
      </c>
      <c r="H1212" s="72" t="s">
        <v>232</v>
      </c>
    </row>
    <row r="1213" spans="1:8">
      <c r="A1213" s="68">
        <v>41262</v>
      </c>
      <c r="B1213" s="69" t="s">
        <v>755</v>
      </c>
      <c r="C1213" s="68">
        <v>41177</v>
      </c>
      <c r="D1213" s="70" t="s">
        <v>31</v>
      </c>
      <c r="E1213" s="71">
        <v>27963.55</v>
      </c>
      <c r="F1213" s="72" t="s">
        <v>379</v>
      </c>
      <c r="G1213" s="72">
        <v>1033</v>
      </c>
      <c r="H1213" s="72" t="s">
        <v>266</v>
      </c>
    </row>
    <row r="1214" spans="1:8">
      <c r="A1214" s="68">
        <v>41262</v>
      </c>
      <c r="B1214" s="69" t="s">
        <v>29</v>
      </c>
      <c r="C1214" s="68">
        <v>41242</v>
      </c>
      <c r="D1214" s="70" t="s">
        <v>346</v>
      </c>
      <c r="E1214" s="71">
        <v>5573.76</v>
      </c>
      <c r="F1214" s="72" t="s">
        <v>217</v>
      </c>
      <c r="G1214" s="72">
        <v>1258</v>
      </c>
      <c r="H1214" s="72" t="s">
        <v>390</v>
      </c>
    </row>
    <row r="1215" spans="1:8">
      <c r="A1215" s="68">
        <v>41262</v>
      </c>
      <c r="B1215" s="69" t="s">
        <v>24</v>
      </c>
      <c r="C1215" s="68">
        <v>41242</v>
      </c>
      <c r="D1215" s="70" t="s">
        <v>25</v>
      </c>
      <c r="E1215" s="71">
        <v>5533.92</v>
      </c>
      <c r="F1215" s="72" t="s">
        <v>217</v>
      </c>
      <c r="G1215" s="72">
        <v>1263</v>
      </c>
      <c r="H1215" s="72" t="s">
        <v>164</v>
      </c>
    </row>
    <row r="1216" spans="1:8">
      <c r="A1216" s="86">
        <v>41263</v>
      </c>
      <c r="B1216" s="85" t="s">
        <v>35</v>
      </c>
      <c r="C1216" s="86">
        <v>41236</v>
      </c>
      <c r="D1216" s="87" t="s">
        <v>889</v>
      </c>
      <c r="E1216" s="88">
        <v>290.77</v>
      </c>
      <c r="F1216" s="89" t="s">
        <v>366</v>
      </c>
      <c r="G1216" s="89">
        <v>1308</v>
      </c>
      <c r="H1216" s="90" t="s">
        <v>159</v>
      </c>
    </row>
    <row r="1217" spans="1:10">
      <c r="A1217" s="68">
        <v>41263</v>
      </c>
      <c r="B1217" s="69" t="s">
        <v>35</v>
      </c>
      <c r="C1217" s="68">
        <v>41236</v>
      </c>
      <c r="D1217" s="70" t="s">
        <v>889</v>
      </c>
      <c r="E1217" s="71">
        <v>185.03</v>
      </c>
      <c r="F1217" s="72" t="s">
        <v>379</v>
      </c>
      <c r="G1217" s="72">
        <v>1308</v>
      </c>
      <c r="H1217" s="99" t="s">
        <v>159</v>
      </c>
    </row>
    <row r="1218" spans="1:10">
      <c r="A1218" s="93">
        <v>41263</v>
      </c>
      <c r="B1218" s="92" t="s">
        <v>35</v>
      </c>
      <c r="C1218" s="93">
        <v>41236</v>
      </c>
      <c r="D1218" s="94" t="s">
        <v>889</v>
      </c>
      <c r="E1218" s="95">
        <v>237.9</v>
      </c>
      <c r="F1218" s="96" t="s">
        <v>360</v>
      </c>
      <c r="G1218" s="96">
        <v>1308</v>
      </c>
      <c r="H1218" s="97" t="s">
        <v>159</v>
      </c>
    </row>
    <row r="1219" spans="1:10">
      <c r="A1219" s="68">
        <v>41263</v>
      </c>
      <c r="B1219" s="69" t="s">
        <v>3419</v>
      </c>
      <c r="C1219" s="68">
        <v>41227</v>
      </c>
      <c r="D1219" s="70" t="s">
        <v>793</v>
      </c>
      <c r="E1219" s="71">
        <v>8.08</v>
      </c>
      <c r="F1219" s="72" t="s">
        <v>372</v>
      </c>
      <c r="G1219" s="72">
        <v>1229</v>
      </c>
      <c r="H1219" s="72" t="s">
        <v>171</v>
      </c>
    </row>
    <row r="1220" spans="1:10">
      <c r="A1220" s="84">
        <v>41264</v>
      </c>
      <c r="B1220" s="85" t="s">
        <v>3425</v>
      </c>
      <c r="C1220" s="86">
        <v>41177</v>
      </c>
      <c r="D1220" s="87" t="s">
        <v>3426</v>
      </c>
      <c r="E1220" s="88">
        <v>35</v>
      </c>
      <c r="F1220" s="89" t="s">
        <v>366</v>
      </c>
      <c r="G1220" s="89">
        <v>982</v>
      </c>
      <c r="H1220" s="90" t="s">
        <v>169</v>
      </c>
    </row>
    <row r="1221" spans="1:10">
      <c r="A1221" s="91">
        <v>41264</v>
      </c>
      <c r="B1221" s="92" t="s">
        <v>3425</v>
      </c>
      <c r="C1221" s="93">
        <v>41177</v>
      </c>
      <c r="D1221" s="94" t="s">
        <v>3426</v>
      </c>
      <c r="E1221" s="95">
        <v>10</v>
      </c>
      <c r="F1221" s="96" t="s">
        <v>383</v>
      </c>
      <c r="G1221" s="96">
        <v>982</v>
      </c>
      <c r="H1221" s="97" t="s">
        <v>169</v>
      </c>
    </row>
    <row r="1222" spans="1:10" customFormat="1">
      <c r="A1222" s="68">
        <v>41264</v>
      </c>
      <c r="B1222" s="69">
        <v>100190464</v>
      </c>
      <c r="C1222" s="68">
        <v>41264</v>
      </c>
      <c r="D1222" s="70" t="s">
        <v>844</v>
      </c>
      <c r="E1222" s="71">
        <v>601.49</v>
      </c>
      <c r="F1222" s="72" t="s">
        <v>3450</v>
      </c>
      <c r="G1222" s="72">
        <v>1374</v>
      </c>
      <c r="H1222" s="69" t="s">
        <v>166</v>
      </c>
      <c r="I1222" s="41"/>
    </row>
    <row r="1223" spans="1:10" customFormat="1">
      <c r="A1223" s="68">
        <v>41265</v>
      </c>
      <c r="B1223" s="69">
        <v>1991</v>
      </c>
      <c r="C1223" s="68">
        <v>41243</v>
      </c>
      <c r="D1223" s="70" t="s">
        <v>273</v>
      </c>
      <c r="E1223" s="71">
        <v>322.69</v>
      </c>
      <c r="F1223" s="72" t="s">
        <v>366</v>
      </c>
      <c r="G1223" s="72">
        <v>1274</v>
      </c>
      <c r="H1223" s="69" t="s">
        <v>233</v>
      </c>
      <c r="I1223" s="41"/>
      <c r="J1223" s="41"/>
    </row>
    <row r="1224" spans="1:10" customFormat="1">
      <c r="A1224" s="68">
        <v>41265</v>
      </c>
      <c r="B1224" s="69">
        <v>3016</v>
      </c>
      <c r="C1224" s="68">
        <v>41243</v>
      </c>
      <c r="D1224" s="70" t="s">
        <v>273</v>
      </c>
      <c r="E1224" s="71">
        <v>45.75</v>
      </c>
      <c r="F1224" s="72" t="s">
        <v>366</v>
      </c>
      <c r="G1224" s="72">
        <v>1275</v>
      </c>
      <c r="H1224" s="69" t="s">
        <v>233</v>
      </c>
      <c r="I1224" s="41"/>
      <c r="J1224" s="41"/>
    </row>
    <row r="1225" spans="1:10" customFormat="1">
      <c r="A1225" s="68">
        <v>41265</v>
      </c>
      <c r="B1225" s="69">
        <v>255</v>
      </c>
      <c r="C1225" s="68">
        <v>41237</v>
      </c>
      <c r="D1225" s="70" t="s">
        <v>821</v>
      </c>
      <c r="E1225" s="71">
        <v>253.15</v>
      </c>
      <c r="F1225" s="72" t="s">
        <v>366</v>
      </c>
      <c r="G1225" s="72">
        <v>1254</v>
      </c>
      <c r="H1225" s="69" t="s">
        <v>166</v>
      </c>
      <c r="I1225" s="41"/>
      <c r="J1225" s="41"/>
    </row>
    <row r="1226" spans="1:10" customFormat="1">
      <c r="A1226" s="68">
        <v>41265</v>
      </c>
      <c r="B1226" s="69">
        <v>254</v>
      </c>
      <c r="C1226" s="68">
        <v>41237</v>
      </c>
      <c r="D1226" s="70" t="s">
        <v>821</v>
      </c>
      <c r="E1226" s="71">
        <v>1034.56</v>
      </c>
      <c r="F1226" s="72" t="s">
        <v>366</v>
      </c>
      <c r="G1226" s="72">
        <v>1253</v>
      </c>
      <c r="H1226" s="69" t="s">
        <v>166</v>
      </c>
      <c r="I1226" s="41"/>
      <c r="J1226" s="41"/>
    </row>
    <row r="1227" spans="1:10" customFormat="1">
      <c r="A1227" s="68">
        <v>41265</v>
      </c>
      <c r="B1227" s="69">
        <v>29</v>
      </c>
      <c r="C1227" s="68">
        <v>41241</v>
      </c>
      <c r="D1227" s="70" t="s">
        <v>3437</v>
      </c>
      <c r="E1227" s="71">
        <v>400</v>
      </c>
      <c r="F1227" s="72" t="s">
        <v>366</v>
      </c>
      <c r="G1227" s="72">
        <v>1280</v>
      </c>
      <c r="H1227" s="69" t="s">
        <v>390</v>
      </c>
      <c r="I1227" s="41"/>
      <c r="J1227" s="41"/>
    </row>
    <row r="1228" spans="1:10" customFormat="1">
      <c r="A1228" s="68">
        <v>41265</v>
      </c>
      <c r="B1228" s="69">
        <v>378</v>
      </c>
      <c r="C1228" s="68">
        <v>41251</v>
      </c>
      <c r="D1228" s="70" t="s">
        <v>3438</v>
      </c>
      <c r="E1228" s="71">
        <v>61</v>
      </c>
      <c r="F1228" s="68" t="s">
        <v>383</v>
      </c>
      <c r="G1228" s="72">
        <v>1284</v>
      </c>
      <c r="H1228" s="69" t="s">
        <v>173</v>
      </c>
      <c r="I1228" s="41"/>
      <c r="J1228" s="41"/>
    </row>
    <row r="1229" spans="1:10" customFormat="1">
      <c r="A1229" s="68">
        <v>41265</v>
      </c>
      <c r="B1229" s="69">
        <v>279</v>
      </c>
      <c r="C1229" s="68">
        <v>41242</v>
      </c>
      <c r="D1229" s="70" t="s">
        <v>94</v>
      </c>
      <c r="E1229" s="71">
        <v>610</v>
      </c>
      <c r="F1229" s="72" t="s">
        <v>366</v>
      </c>
      <c r="G1229" s="72">
        <v>1271</v>
      </c>
      <c r="H1229" s="69" t="s">
        <v>173</v>
      </c>
      <c r="I1229" s="41"/>
      <c r="J1229" s="41"/>
    </row>
    <row r="1230" spans="1:10" customFormat="1">
      <c r="A1230" s="68">
        <v>41265</v>
      </c>
      <c r="B1230" s="69">
        <v>18</v>
      </c>
      <c r="C1230" s="68">
        <v>41216</v>
      </c>
      <c r="D1230" s="70" t="s">
        <v>3439</v>
      </c>
      <c r="E1230" s="71">
        <v>366</v>
      </c>
      <c r="F1230" s="68" t="s">
        <v>372</v>
      </c>
      <c r="G1230" s="72">
        <v>1211</v>
      </c>
      <c r="H1230" s="69" t="s">
        <v>164</v>
      </c>
      <c r="I1230" s="41"/>
      <c r="J1230" s="41"/>
    </row>
    <row r="1231" spans="1:10" customFormat="1">
      <c r="A1231" s="68">
        <v>41265</v>
      </c>
      <c r="B1231" s="69">
        <v>1418</v>
      </c>
      <c r="C1231" s="68">
        <v>41228</v>
      </c>
      <c r="D1231" s="70" t="s">
        <v>615</v>
      </c>
      <c r="E1231" s="71">
        <v>197.64</v>
      </c>
      <c r="F1231" s="72" t="s">
        <v>366</v>
      </c>
      <c r="G1231" s="72">
        <v>1241</v>
      </c>
      <c r="H1231" s="69" t="s">
        <v>173</v>
      </c>
      <c r="I1231" s="41"/>
      <c r="J1231" s="41"/>
    </row>
    <row r="1232" spans="1:10" customFormat="1">
      <c r="A1232" s="68">
        <v>41265</v>
      </c>
      <c r="B1232" s="69">
        <v>152</v>
      </c>
      <c r="C1232" s="68">
        <v>41204</v>
      </c>
      <c r="D1232" s="70" t="s">
        <v>756</v>
      </c>
      <c r="E1232" s="71">
        <v>195.8</v>
      </c>
      <c r="F1232" s="72" t="s">
        <v>366</v>
      </c>
      <c r="G1232" s="72">
        <v>1259</v>
      </c>
      <c r="H1232" s="69" t="s">
        <v>167</v>
      </c>
      <c r="I1232" s="41"/>
      <c r="J1232" s="41"/>
    </row>
    <row r="1233" spans="1:10" customFormat="1">
      <c r="A1233" s="68">
        <v>41265</v>
      </c>
      <c r="B1233" s="69">
        <v>175</v>
      </c>
      <c r="C1233" s="68">
        <v>41233</v>
      </c>
      <c r="D1233" s="70" t="s">
        <v>756</v>
      </c>
      <c r="E1233" s="71">
        <v>217.8</v>
      </c>
      <c r="F1233" s="72" t="s">
        <v>366</v>
      </c>
      <c r="G1233" s="72">
        <v>1212</v>
      </c>
      <c r="H1233" s="69" t="s">
        <v>167</v>
      </c>
      <c r="I1233" s="41"/>
      <c r="J1233" s="41"/>
    </row>
    <row r="1234" spans="1:10" customFormat="1">
      <c r="A1234" s="68">
        <v>41265</v>
      </c>
      <c r="B1234" s="69">
        <v>175</v>
      </c>
      <c r="C1234" s="68">
        <v>41256</v>
      </c>
      <c r="D1234" s="70" t="s">
        <v>977</v>
      </c>
      <c r="E1234" s="71">
        <v>305</v>
      </c>
      <c r="F1234" s="72" t="s">
        <v>366</v>
      </c>
      <c r="G1234" s="72">
        <v>1306</v>
      </c>
      <c r="H1234" s="69" t="s">
        <v>189</v>
      </c>
      <c r="I1234" s="41"/>
      <c r="J1234" s="41"/>
    </row>
    <row r="1235" spans="1:10" customFormat="1">
      <c r="A1235" s="68">
        <v>41265</v>
      </c>
      <c r="B1235" s="69">
        <v>176</v>
      </c>
      <c r="C1235" s="68">
        <v>41256</v>
      </c>
      <c r="D1235" s="70" t="s">
        <v>977</v>
      </c>
      <c r="E1235" s="71">
        <v>305</v>
      </c>
      <c r="F1235" s="72" t="s">
        <v>366</v>
      </c>
      <c r="G1235" s="72">
        <v>1307</v>
      </c>
      <c r="H1235" s="69" t="s">
        <v>189</v>
      </c>
      <c r="I1235" s="41"/>
      <c r="J1235" s="41"/>
    </row>
    <row r="1236" spans="1:10" customFormat="1">
      <c r="A1236" s="68">
        <v>41265</v>
      </c>
      <c r="B1236" s="69">
        <v>197</v>
      </c>
      <c r="C1236" s="68">
        <v>41243</v>
      </c>
      <c r="D1236" s="70" t="s">
        <v>675</v>
      </c>
      <c r="E1236" s="71">
        <v>89.5</v>
      </c>
      <c r="F1236" s="72" t="s">
        <v>366</v>
      </c>
      <c r="G1236" s="72">
        <v>1298</v>
      </c>
      <c r="H1236" s="69" t="s">
        <v>389</v>
      </c>
      <c r="I1236" s="41"/>
      <c r="J1236" s="41"/>
    </row>
    <row r="1237" spans="1:10" customFormat="1">
      <c r="A1237" s="68">
        <v>41265</v>
      </c>
      <c r="B1237" s="69">
        <v>653</v>
      </c>
      <c r="C1237" s="68">
        <v>41248</v>
      </c>
      <c r="D1237" s="70" t="s">
        <v>3440</v>
      </c>
      <c r="E1237" s="71">
        <v>91.5</v>
      </c>
      <c r="F1237" s="72" t="s">
        <v>366</v>
      </c>
      <c r="G1237" s="72">
        <v>1288</v>
      </c>
      <c r="H1237" s="69" t="s">
        <v>173</v>
      </c>
      <c r="I1237" s="41"/>
      <c r="J1237" s="41"/>
    </row>
    <row r="1238" spans="1:10" customFormat="1">
      <c r="A1238" s="68">
        <v>41265</v>
      </c>
      <c r="B1238" s="69">
        <v>51</v>
      </c>
      <c r="C1238" s="68">
        <v>41234</v>
      </c>
      <c r="D1238" s="70" t="s">
        <v>824</v>
      </c>
      <c r="E1238" s="71">
        <v>312</v>
      </c>
      <c r="F1238" s="72" t="s">
        <v>366</v>
      </c>
      <c r="G1238" s="72">
        <v>1299</v>
      </c>
      <c r="H1238" s="69" t="s">
        <v>390</v>
      </c>
      <c r="I1238" s="41"/>
      <c r="J1238" s="41"/>
    </row>
    <row r="1239" spans="1:10" customFormat="1">
      <c r="A1239" s="68">
        <v>41265</v>
      </c>
      <c r="B1239" s="69">
        <v>12961</v>
      </c>
      <c r="C1239" s="68">
        <v>41233</v>
      </c>
      <c r="D1239" s="70" t="s">
        <v>981</v>
      </c>
      <c r="E1239" s="71">
        <v>1107.76</v>
      </c>
      <c r="F1239" s="72" t="s">
        <v>366</v>
      </c>
      <c r="G1239" s="72">
        <v>1262</v>
      </c>
      <c r="H1239" s="69" t="s">
        <v>166</v>
      </c>
      <c r="I1239" s="41"/>
      <c r="J1239" s="41"/>
    </row>
    <row r="1240" spans="1:10" customFormat="1">
      <c r="A1240" s="68">
        <v>41265</v>
      </c>
      <c r="B1240" s="69">
        <v>13178</v>
      </c>
      <c r="C1240" s="68">
        <v>41242</v>
      </c>
      <c r="D1240" s="70" t="s">
        <v>981</v>
      </c>
      <c r="E1240" s="71">
        <v>878.4</v>
      </c>
      <c r="F1240" s="72" t="s">
        <v>366</v>
      </c>
      <c r="G1240" s="72">
        <v>1300</v>
      </c>
      <c r="H1240" s="69" t="s">
        <v>166</v>
      </c>
      <c r="I1240" s="41"/>
      <c r="J1240" s="41"/>
    </row>
    <row r="1241" spans="1:10" customFormat="1">
      <c r="A1241" s="68">
        <v>41265</v>
      </c>
      <c r="B1241" s="69">
        <v>11606530</v>
      </c>
      <c r="C1241" s="68">
        <v>41230</v>
      </c>
      <c r="D1241" s="70" t="s">
        <v>640</v>
      </c>
      <c r="E1241" s="71">
        <v>446</v>
      </c>
      <c r="F1241" s="72" t="s">
        <v>366</v>
      </c>
      <c r="G1241" s="72">
        <v>1252</v>
      </c>
      <c r="H1241" s="69" t="s">
        <v>389</v>
      </c>
      <c r="I1241" s="41"/>
      <c r="J1241" s="41"/>
    </row>
    <row r="1242" spans="1:10" customFormat="1">
      <c r="A1242" s="68">
        <v>41265</v>
      </c>
      <c r="B1242" s="69">
        <v>1044</v>
      </c>
      <c r="C1242" s="68">
        <v>41242</v>
      </c>
      <c r="D1242" s="70" t="s">
        <v>987</v>
      </c>
      <c r="E1242" s="71">
        <v>600</v>
      </c>
      <c r="F1242" s="72" t="s">
        <v>366</v>
      </c>
      <c r="G1242" s="72">
        <v>1261</v>
      </c>
      <c r="H1242" s="69" t="s">
        <v>161</v>
      </c>
      <c r="I1242" s="41"/>
      <c r="J1242" s="41"/>
    </row>
    <row r="1243" spans="1:10" customFormat="1">
      <c r="A1243" s="68">
        <v>41265</v>
      </c>
      <c r="B1243" s="69">
        <v>2</v>
      </c>
      <c r="C1243" s="68">
        <v>41254</v>
      </c>
      <c r="D1243" s="70" t="s">
        <v>3441</v>
      </c>
      <c r="E1243" s="71">
        <v>3600</v>
      </c>
      <c r="F1243" s="72" t="s">
        <v>366</v>
      </c>
      <c r="G1243" s="72" t="s">
        <v>174</v>
      </c>
      <c r="H1243" s="69" t="s">
        <v>174</v>
      </c>
      <c r="I1243" s="41"/>
      <c r="J1243" s="41"/>
    </row>
    <row r="1244" spans="1:10" customFormat="1">
      <c r="A1244" s="68">
        <v>41265</v>
      </c>
      <c r="B1244" s="69">
        <v>48923</v>
      </c>
      <c r="C1244" s="68">
        <v>41243</v>
      </c>
      <c r="D1244" s="70" t="s">
        <v>643</v>
      </c>
      <c r="E1244" s="71">
        <v>154.6</v>
      </c>
      <c r="F1244" s="72" t="s">
        <v>366</v>
      </c>
      <c r="G1244" s="72">
        <v>1273</v>
      </c>
      <c r="H1244" s="69" t="s">
        <v>162</v>
      </c>
      <c r="I1244" s="138"/>
      <c r="J1244" s="41"/>
    </row>
    <row r="1245" spans="1:10" customFormat="1">
      <c r="A1245" s="68">
        <v>41265</v>
      </c>
      <c r="B1245" s="69" t="s">
        <v>3442</v>
      </c>
      <c r="C1245" s="68">
        <v>39781</v>
      </c>
      <c r="D1245" s="70" t="s">
        <v>684</v>
      </c>
      <c r="E1245" s="71">
        <v>64.05</v>
      </c>
      <c r="F1245" s="72" t="s">
        <v>366</v>
      </c>
      <c r="G1245" s="72">
        <v>1265</v>
      </c>
      <c r="H1245" s="69" t="s">
        <v>165</v>
      </c>
      <c r="I1245" s="138"/>
      <c r="J1245" s="41"/>
    </row>
    <row r="1246" spans="1:10" customFormat="1">
      <c r="A1246" s="68">
        <v>41265</v>
      </c>
      <c r="B1246" s="69">
        <v>57</v>
      </c>
      <c r="C1246" s="68">
        <v>41230</v>
      </c>
      <c r="D1246" s="70" t="s">
        <v>70</v>
      </c>
      <c r="E1246" s="71">
        <v>1188</v>
      </c>
      <c r="F1246" s="72" t="s">
        <v>366</v>
      </c>
      <c r="G1246" s="72">
        <v>1213</v>
      </c>
      <c r="H1246" s="69" t="s">
        <v>166</v>
      </c>
      <c r="I1246" s="138"/>
      <c r="J1246" s="41"/>
    </row>
    <row r="1247" spans="1:10" customFormat="1">
      <c r="A1247" s="68">
        <v>41265</v>
      </c>
      <c r="B1247" s="69">
        <v>20168</v>
      </c>
      <c r="C1247" s="68">
        <v>41256</v>
      </c>
      <c r="D1247" s="70" t="s">
        <v>3443</v>
      </c>
      <c r="E1247" s="71">
        <v>700</v>
      </c>
      <c r="F1247" s="72" t="s">
        <v>366</v>
      </c>
      <c r="G1247" s="72">
        <v>1304</v>
      </c>
      <c r="H1247" s="69" t="s">
        <v>164</v>
      </c>
      <c r="I1247" s="138"/>
      <c r="J1247" s="41"/>
    </row>
    <row r="1248" spans="1:10" customFormat="1">
      <c r="A1248" s="68">
        <v>41265</v>
      </c>
      <c r="B1248" s="69">
        <v>165</v>
      </c>
      <c r="C1248" s="68">
        <v>41242</v>
      </c>
      <c r="D1248" s="70" t="s">
        <v>209</v>
      </c>
      <c r="E1248" s="71">
        <v>1288.32</v>
      </c>
      <c r="F1248" s="72" t="s">
        <v>366</v>
      </c>
      <c r="G1248" s="72">
        <v>1294</v>
      </c>
      <c r="H1248" s="69" t="s">
        <v>210</v>
      </c>
      <c r="I1248" s="138"/>
      <c r="J1248" s="41"/>
    </row>
    <row r="1249" spans="1:10" customFormat="1">
      <c r="A1249" s="68">
        <v>41265</v>
      </c>
      <c r="B1249" s="69">
        <v>136</v>
      </c>
      <c r="C1249" s="68">
        <v>41240</v>
      </c>
      <c r="D1249" s="70" t="s">
        <v>3444</v>
      </c>
      <c r="E1249" s="71">
        <v>183</v>
      </c>
      <c r="F1249" s="72" t="s">
        <v>366</v>
      </c>
      <c r="G1249" s="72">
        <v>1257</v>
      </c>
      <c r="H1249" s="69" t="s">
        <v>189</v>
      </c>
      <c r="I1249" s="138"/>
      <c r="J1249" s="41"/>
    </row>
    <row r="1250" spans="1:10" customFormat="1">
      <c r="A1250" s="68">
        <v>41265</v>
      </c>
      <c r="B1250" s="69">
        <v>1241</v>
      </c>
      <c r="C1250" s="68">
        <v>41227</v>
      </c>
      <c r="D1250" s="70" t="s">
        <v>65</v>
      </c>
      <c r="E1250" s="71">
        <v>278.16000000000003</v>
      </c>
      <c r="F1250" s="72" t="s">
        <v>366</v>
      </c>
      <c r="G1250" s="72">
        <v>1218</v>
      </c>
      <c r="H1250" s="69" t="s">
        <v>162</v>
      </c>
      <c r="I1250" s="138"/>
      <c r="J1250" s="41"/>
    </row>
    <row r="1251" spans="1:10" customFormat="1">
      <c r="A1251" s="68">
        <v>41265</v>
      </c>
      <c r="B1251" s="69">
        <v>89</v>
      </c>
      <c r="C1251" s="68">
        <v>41255</v>
      </c>
      <c r="D1251" s="70" t="s">
        <v>3445</v>
      </c>
      <c r="E1251" s="71">
        <v>140.30000000000001</v>
      </c>
      <c r="F1251" s="72" t="s">
        <v>366</v>
      </c>
      <c r="G1251" s="72">
        <v>1305</v>
      </c>
      <c r="H1251" s="69" t="s">
        <v>189</v>
      </c>
      <c r="I1251" s="138"/>
      <c r="J1251" s="41"/>
    </row>
    <row r="1252" spans="1:10" customFormat="1">
      <c r="A1252" s="68">
        <v>41265</v>
      </c>
      <c r="B1252" s="69">
        <v>3161004615</v>
      </c>
      <c r="C1252" s="68">
        <v>41227</v>
      </c>
      <c r="D1252" s="70" t="s">
        <v>285</v>
      </c>
      <c r="E1252" s="71">
        <v>65</v>
      </c>
      <c r="F1252" s="72" t="s">
        <v>366</v>
      </c>
      <c r="G1252" s="72">
        <v>1233</v>
      </c>
      <c r="H1252" s="69" t="s">
        <v>389</v>
      </c>
      <c r="I1252" s="138"/>
      <c r="J1252" s="41"/>
    </row>
    <row r="1253" spans="1:10" customFormat="1">
      <c r="A1253" s="68">
        <v>41265</v>
      </c>
      <c r="B1253" s="69">
        <v>3161004770</v>
      </c>
      <c r="C1253" s="68">
        <v>41234</v>
      </c>
      <c r="D1253" s="70" t="s">
        <v>285</v>
      </c>
      <c r="E1253" s="71">
        <v>85</v>
      </c>
      <c r="F1253" s="72" t="s">
        <v>366</v>
      </c>
      <c r="G1253" s="72">
        <v>1270</v>
      </c>
      <c r="H1253" s="69" t="s">
        <v>389</v>
      </c>
      <c r="I1253" s="138"/>
      <c r="J1253" s="41"/>
    </row>
    <row r="1254" spans="1:10" customFormat="1">
      <c r="A1254" s="68">
        <v>41265</v>
      </c>
      <c r="B1254" s="69">
        <v>3161004880</v>
      </c>
      <c r="C1254" s="68">
        <v>41241</v>
      </c>
      <c r="D1254" s="70" t="s">
        <v>285</v>
      </c>
      <c r="E1254" s="71">
        <v>107.5</v>
      </c>
      <c r="F1254" s="72" t="s">
        <v>366</v>
      </c>
      <c r="G1254" s="72">
        <v>1281</v>
      </c>
      <c r="H1254" s="69" t="s">
        <v>389</v>
      </c>
      <c r="I1254" s="138"/>
      <c r="J1254" s="41"/>
    </row>
    <row r="1255" spans="1:10" customFormat="1">
      <c r="A1255" s="68">
        <v>41265</v>
      </c>
      <c r="B1255" s="69">
        <v>3161004979</v>
      </c>
      <c r="C1255" s="68">
        <v>41248</v>
      </c>
      <c r="D1255" s="70" t="s">
        <v>285</v>
      </c>
      <c r="E1255" s="71">
        <v>65.5</v>
      </c>
      <c r="F1255" s="72" t="s">
        <v>366</v>
      </c>
      <c r="G1255" s="72">
        <v>1319</v>
      </c>
      <c r="H1255" s="69" t="s">
        <v>389</v>
      </c>
      <c r="I1255" s="138"/>
      <c r="J1255" s="41"/>
    </row>
    <row r="1256" spans="1:10" customFormat="1">
      <c r="A1256" s="68">
        <v>41265</v>
      </c>
      <c r="B1256" s="69">
        <v>3161004978</v>
      </c>
      <c r="C1256" s="68">
        <v>41248</v>
      </c>
      <c r="D1256" s="70" t="s">
        <v>285</v>
      </c>
      <c r="E1256" s="71">
        <v>85.5</v>
      </c>
      <c r="F1256" s="72" t="s">
        <v>366</v>
      </c>
      <c r="G1256" s="72">
        <v>1320</v>
      </c>
      <c r="H1256" s="69" t="s">
        <v>389</v>
      </c>
      <c r="I1256" s="138"/>
      <c r="J1256" s="41"/>
    </row>
    <row r="1257" spans="1:10" customFormat="1">
      <c r="A1257" s="68">
        <v>41265</v>
      </c>
      <c r="B1257" s="69">
        <v>3161005015</v>
      </c>
      <c r="C1257" s="68">
        <v>41255</v>
      </c>
      <c r="D1257" s="70" t="s">
        <v>285</v>
      </c>
      <c r="E1257" s="71">
        <v>85</v>
      </c>
      <c r="F1257" s="72" t="s">
        <v>366</v>
      </c>
      <c r="G1257" s="72">
        <v>1321</v>
      </c>
      <c r="H1257" s="69" t="s">
        <v>389</v>
      </c>
      <c r="I1257" s="138"/>
      <c r="J1257" s="41"/>
    </row>
    <row r="1258" spans="1:10" customFormat="1">
      <c r="A1258" s="84">
        <v>41265</v>
      </c>
      <c r="B1258" s="85">
        <v>759</v>
      </c>
      <c r="C1258" s="86">
        <v>41254</v>
      </c>
      <c r="D1258" s="87" t="s">
        <v>745</v>
      </c>
      <c r="E1258" s="88">
        <v>125</v>
      </c>
      <c r="F1258" s="89" t="s">
        <v>366</v>
      </c>
      <c r="G1258" s="89">
        <v>1330</v>
      </c>
      <c r="H1258" s="139" t="s">
        <v>389</v>
      </c>
      <c r="I1258" s="41"/>
      <c r="J1258" s="41"/>
    </row>
    <row r="1259" spans="1:10" customFormat="1">
      <c r="A1259" s="91">
        <v>41265</v>
      </c>
      <c r="B1259" s="92">
        <v>759</v>
      </c>
      <c r="C1259" s="93">
        <v>41254</v>
      </c>
      <c r="D1259" s="94" t="s">
        <v>745</v>
      </c>
      <c r="E1259" s="95">
        <v>3.05</v>
      </c>
      <c r="F1259" s="96" t="s">
        <v>366</v>
      </c>
      <c r="G1259" s="96">
        <v>1330</v>
      </c>
      <c r="H1259" s="140" t="s">
        <v>171</v>
      </c>
      <c r="I1259" s="41"/>
      <c r="J1259" s="41"/>
    </row>
    <row r="1260" spans="1:10" customFormat="1">
      <c r="A1260" s="84">
        <v>41265</v>
      </c>
      <c r="B1260" s="85">
        <v>760</v>
      </c>
      <c r="C1260" s="86">
        <v>41254</v>
      </c>
      <c r="D1260" s="87" t="s">
        <v>745</v>
      </c>
      <c r="E1260" s="88">
        <v>308</v>
      </c>
      <c r="F1260" s="89" t="s">
        <v>372</v>
      </c>
      <c r="G1260" s="89">
        <v>1329</v>
      </c>
      <c r="H1260" s="139" t="s">
        <v>389</v>
      </c>
      <c r="I1260" s="41"/>
      <c r="J1260" s="41"/>
    </row>
    <row r="1261" spans="1:10" customFormat="1">
      <c r="A1261" s="91">
        <v>41265</v>
      </c>
      <c r="B1261" s="92">
        <v>760</v>
      </c>
      <c r="C1261" s="93">
        <v>41254</v>
      </c>
      <c r="D1261" s="94" t="s">
        <v>745</v>
      </c>
      <c r="E1261" s="95">
        <v>7.52</v>
      </c>
      <c r="F1261" s="96" t="s">
        <v>372</v>
      </c>
      <c r="G1261" s="96">
        <v>1329</v>
      </c>
      <c r="H1261" s="140" t="s">
        <v>171</v>
      </c>
      <c r="I1261" s="41"/>
      <c r="J1261" s="41"/>
    </row>
    <row r="1262" spans="1:10" customFormat="1">
      <c r="A1262" s="84">
        <v>41265</v>
      </c>
      <c r="B1262" s="85">
        <v>757</v>
      </c>
      <c r="C1262" s="86">
        <v>41254</v>
      </c>
      <c r="D1262" s="87" t="s">
        <v>745</v>
      </c>
      <c r="E1262" s="88">
        <v>975.99</v>
      </c>
      <c r="F1262" s="89" t="s">
        <v>372</v>
      </c>
      <c r="G1262" s="89">
        <v>1332</v>
      </c>
      <c r="H1262" s="139" t="s">
        <v>167</v>
      </c>
      <c r="I1262" s="41"/>
      <c r="J1262" s="41"/>
    </row>
    <row r="1263" spans="1:10" customFormat="1">
      <c r="A1263" s="91">
        <v>41265</v>
      </c>
      <c r="B1263" s="92">
        <v>757</v>
      </c>
      <c r="C1263" s="93">
        <v>41254</v>
      </c>
      <c r="D1263" s="94" t="s">
        <v>745</v>
      </c>
      <c r="E1263" s="95">
        <v>23.82</v>
      </c>
      <c r="F1263" s="96" t="s">
        <v>372</v>
      </c>
      <c r="G1263" s="96">
        <v>1332</v>
      </c>
      <c r="H1263" s="140" t="s">
        <v>171</v>
      </c>
      <c r="I1263" s="41"/>
      <c r="J1263" s="41"/>
    </row>
    <row r="1264" spans="1:10" customFormat="1">
      <c r="A1264" s="84">
        <v>41265</v>
      </c>
      <c r="B1264" s="85">
        <v>135</v>
      </c>
      <c r="C1264" s="86">
        <v>41255</v>
      </c>
      <c r="D1264" s="87" t="s">
        <v>745</v>
      </c>
      <c r="E1264" s="88">
        <v>225</v>
      </c>
      <c r="F1264" s="89" t="s">
        <v>372</v>
      </c>
      <c r="G1264" s="89">
        <v>1328</v>
      </c>
      <c r="H1264" s="139" t="s">
        <v>389</v>
      </c>
      <c r="I1264" s="41"/>
      <c r="J1264" s="41"/>
    </row>
    <row r="1265" spans="1:10" customFormat="1">
      <c r="A1265" s="91">
        <v>41265</v>
      </c>
      <c r="B1265" s="92">
        <v>135</v>
      </c>
      <c r="C1265" s="93">
        <v>41255</v>
      </c>
      <c r="D1265" s="94" t="s">
        <v>745</v>
      </c>
      <c r="E1265" s="95">
        <v>4.5</v>
      </c>
      <c r="F1265" s="96" t="s">
        <v>372</v>
      </c>
      <c r="G1265" s="96">
        <v>1328</v>
      </c>
      <c r="H1265" s="140" t="s">
        <v>171</v>
      </c>
      <c r="I1265" s="41"/>
      <c r="J1265" s="41"/>
    </row>
    <row r="1266" spans="1:10" customFormat="1">
      <c r="A1266" s="84">
        <v>41265</v>
      </c>
      <c r="B1266" s="85">
        <v>139</v>
      </c>
      <c r="C1266" s="86">
        <v>41255</v>
      </c>
      <c r="D1266" s="87" t="s">
        <v>745</v>
      </c>
      <c r="E1266" s="88">
        <v>120</v>
      </c>
      <c r="F1266" s="89" t="s">
        <v>372</v>
      </c>
      <c r="G1266" s="89">
        <v>1324</v>
      </c>
      <c r="H1266" s="139" t="s">
        <v>389</v>
      </c>
      <c r="I1266" s="41"/>
      <c r="J1266" s="41"/>
    </row>
    <row r="1267" spans="1:10" customFormat="1">
      <c r="A1267" s="91">
        <v>41265</v>
      </c>
      <c r="B1267" s="92">
        <v>139</v>
      </c>
      <c r="C1267" s="93">
        <v>41255</v>
      </c>
      <c r="D1267" s="94" t="s">
        <v>745</v>
      </c>
      <c r="E1267" s="95">
        <v>2.4</v>
      </c>
      <c r="F1267" s="96" t="s">
        <v>372</v>
      </c>
      <c r="G1267" s="96">
        <v>1324</v>
      </c>
      <c r="H1267" s="140" t="s">
        <v>171</v>
      </c>
      <c r="I1267" s="41"/>
      <c r="J1267" s="41"/>
    </row>
    <row r="1268" spans="1:10" customFormat="1">
      <c r="A1268" s="84">
        <v>41265</v>
      </c>
      <c r="B1268" s="85">
        <v>137</v>
      </c>
      <c r="C1268" s="86">
        <v>41255</v>
      </c>
      <c r="D1268" s="87" t="s">
        <v>745</v>
      </c>
      <c r="E1268" s="88">
        <v>170</v>
      </c>
      <c r="F1268" s="89" t="s">
        <v>372</v>
      </c>
      <c r="G1268" s="89">
        <v>1326</v>
      </c>
      <c r="H1268" s="139" t="s">
        <v>389</v>
      </c>
      <c r="I1268" s="41"/>
      <c r="J1268" s="41"/>
    </row>
    <row r="1269" spans="1:10" customFormat="1">
      <c r="A1269" s="91">
        <v>41265</v>
      </c>
      <c r="B1269" s="92">
        <v>137</v>
      </c>
      <c r="C1269" s="93">
        <v>41255</v>
      </c>
      <c r="D1269" s="94" t="s">
        <v>745</v>
      </c>
      <c r="E1269" s="95">
        <v>3.4</v>
      </c>
      <c r="F1269" s="96" t="s">
        <v>372</v>
      </c>
      <c r="G1269" s="96">
        <v>1326</v>
      </c>
      <c r="H1269" s="140" t="s">
        <v>171</v>
      </c>
      <c r="I1269" s="41"/>
      <c r="J1269" s="41"/>
    </row>
    <row r="1270" spans="1:10" customFormat="1">
      <c r="A1270" s="84">
        <v>41265</v>
      </c>
      <c r="B1270" s="85">
        <v>138</v>
      </c>
      <c r="C1270" s="86">
        <v>41255</v>
      </c>
      <c r="D1270" s="87" t="s">
        <v>745</v>
      </c>
      <c r="E1270" s="88">
        <v>1456</v>
      </c>
      <c r="F1270" s="89" t="s">
        <v>372</v>
      </c>
      <c r="G1270" s="89">
        <v>1325</v>
      </c>
      <c r="H1270" s="139" t="s">
        <v>389</v>
      </c>
      <c r="I1270" s="41"/>
      <c r="J1270" s="41"/>
    </row>
    <row r="1271" spans="1:10" customFormat="1">
      <c r="A1271" s="91">
        <v>41265</v>
      </c>
      <c r="B1271" s="92">
        <v>138</v>
      </c>
      <c r="C1271" s="93">
        <v>41255</v>
      </c>
      <c r="D1271" s="94" t="s">
        <v>745</v>
      </c>
      <c r="E1271" s="95">
        <v>29.12</v>
      </c>
      <c r="F1271" s="96" t="s">
        <v>372</v>
      </c>
      <c r="G1271" s="96">
        <v>1325</v>
      </c>
      <c r="H1271" s="140" t="s">
        <v>171</v>
      </c>
      <c r="I1271" s="41"/>
      <c r="J1271" s="41"/>
    </row>
    <row r="1272" spans="1:10" customFormat="1">
      <c r="A1272" s="68">
        <v>41265</v>
      </c>
      <c r="B1272" s="69">
        <v>100190606</v>
      </c>
      <c r="C1272" s="68">
        <v>41265</v>
      </c>
      <c r="D1272" s="70" t="s">
        <v>844</v>
      </c>
      <c r="E1272" s="71">
        <v>601.49</v>
      </c>
      <c r="F1272" s="72" t="s">
        <v>3450</v>
      </c>
      <c r="G1272" s="72">
        <v>1373</v>
      </c>
      <c r="H1272" s="69" t="s">
        <v>166</v>
      </c>
      <c r="I1272" s="41"/>
    </row>
    <row r="1273" spans="1:10" customFormat="1">
      <c r="A1273" s="68">
        <v>41265</v>
      </c>
      <c r="B1273" s="69">
        <v>100190684</v>
      </c>
      <c r="C1273" s="68">
        <v>41265</v>
      </c>
      <c r="D1273" s="70" t="s">
        <v>844</v>
      </c>
      <c r="E1273" s="71">
        <v>2.21</v>
      </c>
      <c r="F1273" s="72" t="s">
        <v>3450</v>
      </c>
      <c r="G1273" s="72">
        <v>1392</v>
      </c>
      <c r="H1273" s="69" t="s">
        <v>166</v>
      </c>
      <c r="I1273" s="41"/>
    </row>
    <row r="1274" spans="1:10" customFormat="1">
      <c r="A1274" s="68">
        <v>41265</v>
      </c>
      <c r="B1274" s="69">
        <v>100190629</v>
      </c>
      <c r="C1274" s="68">
        <v>41265</v>
      </c>
      <c r="D1274" s="70" t="s">
        <v>844</v>
      </c>
      <c r="E1274" s="71">
        <v>55.11</v>
      </c>
      <c r="F1274" s="72" t="s">
        <v>3450</v>
      </c>
      <c r="G1274" s="72">
        <v>1391</v>
      </c>
      <c r="H1274" s="69" t="s">
        <v>166</v>
      </c>
      <c r="I1274" s="41"/>
    </row>
    <row r="1275" spans="1:10" customFormat="1">
      <c r="A1275" s="84">
        <v>41300</v>
      </c>
      <c r="B1275" s="85" t="s">
        <v>3472</v>
      </c>
      <c r="C1275" s="86">
        <v>41243</v>
      </c>
      <c r="D1275" s="87" t="s">
        <v>3473</v>
      </c>
      <c r="E1275" s="88">
        <v>1670</v>
      </c>
      <c r="F1275" s="89" t="s">
        <v>274</v>
      </c>
      <c r="G1275" s="89">
        <v>1303</v>
      </c>
      <c r="H1275" s="139" t="s">
        <v>3423</v>
      </c>
      <c r="I1275" s="41"/>
    </row>
    <row r="1276" spans="1:10" customFormat="1">
      <c r="A1276" s="91">
        <v>41300</v>
      </c>
      <c r="B1276" s="92" t="s">
        <v>3472</v>
      </c>
      <c r="C1276" s="93">
        <v>41243</v>
      </c>
      <c r="D1276" s="94" t="s">
        <v>3473</v>
      </c>
      <c r="E1276" s="95">
        <v>1670</v>
      </c>
      <c r="F1276" s="96" t="s">
        <v>366</v>
      </c>
      <c r="G1276" s="96">
        <v>1303</v>
      </c>
      <c r="H1276" s="140" t="s">
        <v>3423</v>
      </c>
      <c r="I1276" s="41"/>
    </row>
    <row r="1277" spans="1:10" customFormat="1">
      <c r="A1277" s="84">
        <v>41300</v>
      </c>
      <c r="B1277" s="85" t="s">
        <v>1038</v>
      </c>
      <c r="C1277" s="86">
        <v>41286</v>
      </c>
      <c r="D1277" s="87" t="s">
        <v>726</v>
      </c>
      <c r="E1277" s="88">
        <v>847.39</v>
      </c>
      <c r="F1277" s="89" t="s">
        <v>366</v>
      </c>
      <c r="G1277" s="89" t="s">
        <v>3474</v>
      </c>
      <c r="H1277" s="139" t="s">
        <v>178</v>
      </c>
      <c r="I1277" s="41"/>
    </row>
    <row r="1278" spans="1:10" customFormat="1">
      <c r="A1278" s="91">
        <v>41300</v>
      </c>
      <c r="B1278" s="92" t="s">
        <v>1038</v>
      </c>
      <c r="C1278" s="93">
        <v>41286</v>
      </c>
      <c r="D1278" s="94" t="s">
        <v>726</v>
      </c>
      <c r="E1278" s="95">
        <v>1089.5</v>
      </c>
      <c r="F1278" s="96" t="s">
        <v>274</v>
      </c>
      <c r="G1278" s="96" t="s">
        <v>3474</v>
      </c>
      <c r="H1278" s="140" t="s">
        <v>178</v>
      </c>
      <c r="I1278" s="41"/>
    </row>
    <row r="1279" spans="1:10">
      <c r="A1279" s="68">
        <v>41303</v>
      </c>
      <c r="B1279" s="69" t="s">
        <v>3470</v>
      </c>
      <c r="C1279" s="68">
        <v>41299</v>
      </c>
      <c r="D1279" s="70" t="s">
        <v>3471</v>
      </c>
      <c r="E1279" s="71">
        <v>600</v>
      </c>
      <c r="F1279" s="72" t="s">
        <v>366</v>
      </c>
      <c r="G1279" s="114"/>
      <c r="H1279" s="147"/>
    </row>
    <row r="1284" spans="1:5">
      <c r="A1284" s="38"/>
      <c r="B1284" s="50"/>
      <c r="C1284" s="38"/>
      <c r="D1284" s="39"/>
      <c r="E1284" s="40"/>
    </row>
    <row r="1285" spans="1:5">
      <c r="A1285" s="38"/>
      <c r="B1285" s="50"/>
      <c r="C1285" s="38"/>
      <c r="D1285" s="39"/>
      <c r="E1285" s="40"/>
    </row>
    <row r="1286" spans="1:5">
      <c r="A1286" s="38"/>
      <c r="B1286" s="50"/>
      <c r="C1286" s="38"/>
      <c r="D1286" s="39"/>
      <c r="E1286" s="40"/>
    </row>
    <row r="1287" spans="1:5">
      <c r="A1287" s="38"/>
      <c r="B1287" s="50"/>
      <c r="C1287" s="38"/>
      <c r="D1287" s="39"/>
      <c r="E1287" s="40"/>
    </row>
    <row r="1288" spans="1:5">
      <c r="A1288" s="38"/>
      <c r="B1288" s="50"/>
      <c r="C1288" s="38"/>
      <c r="D1288" s="39"/>
      <c r="E1288" s="40"/>
    </row>
    <row r="1289" spans="1:5">
      <c r="A1289" s="38"/>
      <c r="B1289" s="50"/>
      <c r="C1289" s="38"/>
      <c r="D1289" s="39"/>
      <c r="E1289" s="40"/>
    </row>
    <row r="1290" spans="1:5">
      <c r="A1290" s="38"/>
      <c r="B1290" s="50"/>
      <c r="C1290" s="38"/>
      <c r="D1290" s="39"/>
      <c r="E1290" s="40"/>
    </row>
    <row r="1291" spans="1:5">
      <c r="A1291" s="38"/>
      <c r="B1291" s="50"/>
      <c r="C1291" s="38"/>
      <c r="D1291" s="39"/>
      <c r="E1291" s="40"/>
    </row>
    <row r="1292" spans="1:5">
      <c r="A1292" s="38"/>
      <c r="B1292" s="50"/>
      <c r="C1292" s="38"/>
      <c r="D1292" s="39"/>
      <c r="E1292" s="40"/>
    </row>
    <row r="1293" spans="1:5">
      <c r="A1293" s="38"/>
      <c r="B1293" s="50"/>
      <c r="C1293" s="38"/>
      <c r="D1293" s="39"/>
      <c r="E1293" s="40"/>
    </row>
    <row r="1294" spans="1:5">
      <c r="A1294" s="38"/>
      <c r="B1294" s="50"/>
      <c r="C1294" s="38"/>
      <c r="D1294" s="39"/>
      <c r="E1294" s="40"/>
    </row>
    <row r="1295" spans="1:5">
      <c r="A1295" s="38"/>
      <c r="B1295" s="50"/>
      <c r="C1295" s="38"/>
      <c r="D1295" s="39"/>
      <c r="E1295" s="40"/>
    </row>
    <row r="1296" spans="1:5">
      <c r="A1296" s="38"/>
      <c r="B1296" s="50"/>
      <c r="C1296" s="38"/>
      <c r="D1296" s="39"/>
      <c r="E1296" s="40"/>
    </row>
    <row r="1297" spans="1:5">
      <c r="A1297" s="38"/>
      <c r="B1297" s="50"/>
      <c r="C1297" s="38"/>
      <c r="D1297" s="39"/>
      <c r="E1297" s="40"/>
    </row>
    <row r="1298" spans="1:5">
      <c r="A1298" s="38"/>
      <c r="B1298" s="50"/>
      <c r="C1298" s="38"/>
      <c r="D1298" s="39"/>
      <c r="E1298" s="40"/>
    </row>
    <row r="1299" spans="1:5">
      <c r="A1299" s="38"/>
      <c r="B1299" s="50"/>
      <c r="C1299" s="38"/>
      <c r="D1299" s="39"/>
      <c r="E1299" s="40"/>
    </row>
    <row r="1300" spans="1:5">
      <c r="A1300" s="38"/>
      <c r="B1300" s="50"/>
      <c r="C1300" s="38"/>
      <c r="D1300" s="39"/>
      <c r="E1300" s="40"/>
    </row>
    <row r="1301" spans="1:5">
      <c r="A1301" s="38"/>
      <c r="B1301" s="50"/>
      <c r="C1301" s="38"/>
      <c r="D1301" s="39"/>
      <c r="E1301" s="40"/>
    </row>
    <row r="1302" spans="1:5">
      <c r="A1302" s="38"/>
      <c r="B1302" s="50"/>
      <c r="C1302" s="38"/>
      <c r="D1302" s="39"/>
      <c r="E1302" s="40"/>
    </row>
    <row r="1303" spans="1:5">
      <c r="A1303" s="38"/>
      <c r="B1303" s="50"/>
      <c r="C1303" s="38"/>
      <c r="D1303" s="39"/>
      <c r="E1303" s="40"/>
    </row>
    <row r="1304" spans="1:5">
      <c r="A1304" s="38"/>
      <c r="B1304" s="50"/>
      <c r="C1304" s="38"/>
      <c r="D1304" s="39"/>
      <c r="E1304" s="40"/>
    </row>
    <row r="1305" spans="1:5">
      <c r="A1305" s="38"/>
      <c r="B1305" s="50"/>
      <c r="C1305" s="38"/>
      <c r="D1305" s="39"/>
      <c r="E1305" s="40"/>
    </row>
    <row r="1306" spans="1:5">
      <c r="A1306" s="38"/>
      <c r="B1306" s="50"/>
      <c r="C1306" s="38"/>
      <c r="D1306" s="39"/>
      <c r="E1306" s="40"/>
    </row>
    <row r="1307" spans="1:5">
      <c r="A1307" s="38"/>
      <c r="B1307" s="50"/>
      <c r="C1307" s="38"/>
      <c r="D1307" s="39"/>
      <c r="E1307" s="40"/>
    </row>
    <row r="1308" spans="1:5">
      <c r="A1308" s="38"/>
      <c r="B1308" s="50"/>
      <c r="C1308" s="38"/>
      <c r="D1308" s="39"/>
      <c r="E1308" s="40"/>
    </row>
    <row r="1309" spans="1:5">
      <c r="A1309" s="38"/>
      <c r="B1309" s="50"/>
      <c r="C1309" s="38"/>
      <c r="D1309" s="39"/>
      <c r="E1309" s="40"/>
    </row>
    <row r="1310" spans="1:5">
      <c r="A1310" s="38"/>
      <c r="B1310" s="50"/>
      <c r="C1310" s="38"/>
      <c r="D1310" s="39"/>
      <c r="E1310" s="40"/>
    </row>
    <row r="1311" spans="1:5">
      <c r="A1311" s="38"/>
      <c r="B1311" s="50"/>
      <c r="C1311" s="38"/>
      <c r="D1311" s="39"/>
      <c r="E1311" s="40"/>
    </row>
    <row r="1312" spans="1:5">
      <c r="A1312" s="38"/>
      <c r="B1312" s="50"/>
      <c r="C1312" s="38"/>
      <c r="D1312" s="39"/>
      <c r="E1312" s="40"/>
    </row>
    <row r="1313" spans="1:6">
      <c r="A1313" s="38"/>
      <c r="B1313" s="50"/>
      <c r="C1313" s="38"/>
      <c r="D1313" s="39"/>
      <c r="E1313" s="40"/>
    </row>
    <row r="1314" spans="1:6">
      <c r="A1314" s="38"/>
      <c r="B1314" s="50"/>
      <c r="C1314" s="38"/>
      <c r="D1314" s="39"/>
      <c r="E1314" s="40"/>
    </row>
    <row r="1315" spans="1:6">
      <c r="A1315" s="38"/>
      <c r="B1315" s="50"/>
      <c r="C1315" s="38"/>
      <c r="D1315" s="39"/>
      <c r="E1315" s="40"/>
    </row>
    <row r="1316" spans="1:6">
      <c r="A1316" s="38"/>
      <c r="B1316" s="50"/>
      <c r="C1316" s="38"/>
      <c r="D1316" s="39"/>
      <c r="E1316" s="40"/>
    </row>
    <row r="1317" spans="1:6">
      <c r="A1317" s="38"/>
      <c r="B1317" s="50"/>
      <c r="C1317" s="38"/>
      <c r="D1317" s="39"/>
      <c r="E1317" s="40"/>
    </row>
    <row r="1318" spans="1:6">
      <c r="A1318" s="38"/>
      <c r="B1318" s="50"/>
      <c r="C1318" s="38"/>
      <c r="D1318" s="39"/>
      <c r="E1318" s="40"/>
    </row>
    <row r="1319" spans="1:6">
      <c r="A1319" s="38"/>
      <c r="B1319" s="50"/>
      <c r="C1319" s="38"/>
      <c r="D1319" s="39"/>
      <c r="E1319" s="40"/>
    </row>
    <row r="1320" spans="1:6">
      <c r="A1320" s="38"/>
      <c r="B1320" s="50"/>
      <c r="C1320" s="38"/>
      <c r="D1320" s="39"/>
      <c r="E1320" s="40"/>
    </row>
    <row r="1321" spans="1:6">
      <c r="A1321" s="38"/>
      <c r="B1321" s="50"/>
      <c r="C1321" s="38"/>
      <c r="D1321" s="39"/>
      <c r="E1321" s="40"/>
    </row>
    <row r="1322" spans="1:6">
      <c r="A1322" s="38"/>
      <c r="B1322" s="50"/>
      <c r="C1322" s="38"/>
      <c r="D1322" s="39"/>
      <c r="E1322" s="40"/>
    </row>
    <row r="1323" spans="1:6">
      <c r="A1323" s="38"/>
      <c r="B1323" s="50"/>
      <c r="C1323" s="38"/>
      <c r="D1323" s="39"/>
      <c r="E1323" s="40"/>
    </row>
    <row r="1324" spans="1:6">
      <c r="A1324" s="38"/>
      <c r="B1324" s="50"/>
      <c r="C1324" s="38"/>
      <c r="D1324" s="39"/>
      <c r="E1324" s="40"/>
      <c r="F1324" s="83"/>
    </row>
    <row r="1325" spans="1:6">
      <c r="A1325" s="38"/>
      <c r="B1325" s="50"/>
      <c r="C1325" s="38"/>
      <c r="D1325" s="39"/>
      <c r="E1325" s="40"/>
      <c r="F1325" s="83"/>
    </row>
    <row r="1326" spans="1:6">
      <c r="A1326" s="38"/>
      <c r="B1326" s="50"/>
      <c r="C1326" s="38"/>
      <c r="D1326" s="39"/>
      <c r="E1326" s="40"/>
    </row>
    <row r="1327" spans="1:6">
      <c r="A1327" s="38"/>
      <c r="B1327" s="50"/>
      <c r="C1327" s="38"/>
      <c r="D1327" s="39"/>
      <c r="E1327" s="40"/>
    </row>
    <row r="1328" spans="1:6">
      <c r="A1328" s="38"/>
      <c r="B1328" s="50"/>
      <c r="C1328" s="38"/>
      <c r="D1328" s="39"/>
      <c r="E1328" s="40"/>
    </row>
    <row r="1329" spans="1:5">
      <c r="A1329" s="38"/>
      <c r="B1329" s="50"/>
      <c r="C1329" s="38"/>
      <c r="D1329" s="39"/>
      <c r="E1329" s="40"/>
    </row>
    <row r="1330" spans="1:5">
      <c r="A1330" s="38"/>
      <c r="B1330" s="50"/>
      <c r="C1330" s="38"/>
      <c r="D1330" s="39"/>
      <c r="E1330" s="40"/>
    </row>
    <row r="1331" spans="1:5">
      <c r="A1331" s="38"/>
      <c r="B1331" s="50"/>
      <c r="C1331" s="38"/>
      <c r="D1331" s="39"/>
      <c r="E1331" s="40"/>
    </row>
    <row r="1332" spans="1:5">
      <c r="A1332" s="38"/>
      <c r="B1332" s="50"/>
      <c r="C1332" s="38"/>
      <c r="D1332" s="39"/>
      <c r="E1332" s="40"/>
    </row>
    <row r="1333" spans="1:5">
      <c r="A1333" s="38"/>
      <c r="B1333" s="50"/>
      <c r="C1333" s="38"/>
      <c r="D1333" s="39"/>
      <c r="E1333" s="40"/>
    </row>
    <row r="1334" spans="1:5">
      <c r="A1334" s="38"/>
      <c r="B1334" s="50"/>
      <c r="C1334" s="38"/>
      <c r="D1334" s="39"/>
      <c r="E1334" s="40"/>
    </row>
    <row r="1335" spans="1:5">
      <c r="A1335" s="38"/>
      <c r="B1335" s="50"/>
      <c r="C1335" s="38"/>
      <c r="D1335" s="39"/>
      <c r="E1335" s="40"/>
    </row>
    <row r="1336" spans="1:5">
      <c r="A1336" s="38"/>
      <c r="B1336" s="50"/>
      <c r="C1336" s="38"/>
      <c r="D1336" s="39"/>
      <c r="E1336" s="40"/>
    </row>
    <row r="1337" spans="1:5">
      <c r="A1337" s="38"/>
      <c r="B1337" s="50"/>
      <c r="C1337" s="38"/>
      <c r="D1337" s="39"/>
      <c r="E1337" s="40"/>
    </row>
    <row r="1338" spans="1:5">
      <c r="A1338" s="38"/>
      <c r="B1338" s="50"/>
      <c r="C1338" s="38"/>
      <c r="D1338" s="39"/>
      <c r="E1338" s="40"/>
    </row>
    <row r="1339" spans="1:5">
      <c r="A1339" s="38"/>
      <c r="B1339" s="50"/>
      <c r="C1339" s="38"/>
      <c r="D1339" s="39"/>
      <c r="E1339" s="40"/>
    </row>
    <row r="1340" spans="1:5">
      <c r="A1340" s="38"/>
      <c r="B1340" s="50"/>
      <c r="C1340" s="38"/>
      <c r="D1340" s="39"/>
      <c r="E1340" s="40"/>
    </row>
    <row r="1341" spans="1:5">
      <c r="A1341" s="38"/>
      <c r="B1341" s="50"/>
      <c r="C1341" s="38"/>
      <c r="D1341" s="39"/>
      <c r="E1341" s="40"/>
    </row>
    <row r="1342" spans="1:5">
      <c r="A1342" s="38"/>
      <c r="B1342" s="50"/>
      <c r="C1342" s="38"/>
      <c r="D1342" s="39"/>
      <c r="E1342" s="40"/>
    </row>
    <row r="1343" spans="1:5">
      <c r="A1343" s="38"/>
      <c r="B1343" s="50"/>
      <c r="C1343" s="38"/>
      <c r="D1343" s="39"/>
      <c r="E1343" s="40"/>
    </row>
    <row r="1344" spans="1:5">
      <c r="A1344" s="38"/>
      <c r="B1344" s="50"/>
      <c r="C1344" s="38"/>
      <c r="D1344" s="39"/>
      <c r="E1344" s="40"/>
    </row>
    <row r="1345" spans="1:5">
      <c r="A1345" s="38"/>
      <c r="B1345" s="50"/>
      <c r="C1345" s="38"/>
      <c r="D1345" s="39"/>
      <c r="E1345" s="40"/>
    </row>
    <row r="1346" spans="1:5">
      <c r="A1346" s="38"/>
      <c r="B1346" s="50"/>
      <c r="C1346" s="38"/>
      <c r="D1346" s="39"/>
      <c r="E1346" s="40"/>
    </row>
    <row r="1347" spans="1:5">
      <c r="A1347" s="38"/>
      <c r="B1347" s="50"/>
      <c r="C1347" s="38"/>
      <c r="D1347" s="39"/>
      <c r="E1347" s="40"/>
    </row>
    <row r="1348" spans="1:5">
      <c r="A1348" s="38"/>
      <c r="B1348" s="50"/>
      <c r="C1348" s="38"/>
      <c r="D1348" s="39"/>
      <c r="E1348" s="40"/>
    </row>
    <row r="1349" spans="1:5">
      <c r="A1349" s="38"/>
      <c r="B1349" s="50"/>
      <c r="C1349" s="38"/>
      <c r="D1349" s="39"/>
      <c r="E1349" s="40"/>
    </row>
    <row r="1350" spans="1:5">
      <c r="A1350" s="38"/>
      <c r="B1350" s="50"/>
      <c r="C1350" s="38"/>
      <c r="D1350" s="39"/>
      <c r="E1350" s="40"/>
    </row>
    <row r="1351" spans="1:5">
      <c r="A1351" s="38"/>
      <c r="B1351" s="50"/>
      <c r="C1351" s="38"/>
      <c r="D1351" s="39"/>
      <c r="E1351" s="40"/>
    </row>
    <row r="1352" spans="1:5">
      <c r="A1352" s="38"/>
      <c r="B1352" s="50"/>
      <c r="C1352" s="38"/>
      <c r="D1352" s="39"/>
      <c r="E1352" s="40"/>
    </row>
    <row r="1353" spans="1:5">
      <c r="A1353" s="38"/>
      <c r="B1353" s="50"/>
      <c r="C1353" s="38"/>
      <c r="D1353" s="39"/>
      <c r="E1353" s="40"/>
    </row>
    <row r="1354" spans="1:5">
      <c r="A1354" s="38"/>
      <c r="B1354" s="50"/>
      <c r="C1354" s="38"/>
      <c r="D1354" s="39"/>
      <c r="E1354" s="40"/>
    </row>
    <row r="1355" spans="1:5">
      <c r="A1355" s="38"/>
      <c r="B1355" s="50"/>
      <c r="C1355" s="38"/>
      <c r="D1355" s="39"/>
      <c r="E1355" s="40"/>
    </row>
    <row r="1356" spans="1:5">
      <c r="A1356" s="38"/>
      <c r="B1356" s="50"/>
      <c r="C1356" s="38"/>
      <c r="D1356" s="39"/>
      <c r="E1356" s="40"/>
    </row>
    <row r="1357" spans="1:5">
      <c r="A1357" s="38"/>
      <c r="B1357" s="50"/>
      <c r="C1357" s="38"/>
      <c r="D1357" s="39"/>
      <c r="E1357" s="40"/>
    </row>
    <row r="1358" spans="1:5">
      <c r="A1358" s="38"/>
      <c r="B1358" s="50"/>
      <c r="C1358" s="38"/>
      <c r="D1358" s="39"/>
      <c r="E1358" s="40"/>
    </row>
    <row r="1359" spans="1:5">
      <c r="A1359" s="38"/>
      <c r="B1359" s="50"/>
      <c r="C1359" s="38"/>
      <c r="D1359" s="39"/>
      <c r="E1359" s="40"/>
    </row>
    <row r="1360" spans="1:5">
      <c r="A1360" s="38"/>
      <c r="B1360" s="50"/>
      <c r="C1360" s="38"/>
      <c r="D1360" s="39"/>
      <c r="E1360" s="40"/>
    </row>
    <row r="1361" spans="1:5">
      <c r="A1361" s="38"/>
      <c r="B1361" s="50"/>
      <c r="C1361" s="38"/>
      <c r="D1361" s="39"/>
      <c r="E1361" s="40"/>
    </row>
    <row r="1362" spans="1:5">
      <c r="A1362" s="38"/>
      <c r="B1362" s="50"/>
      <c r="C1362" s="38"/>
      <c r="D1362" s="39"/>
      <c r="E1362" s="40"/>
    </row>
    <row r="1363" spans="1:5">
      <c r="A1363" s="38"/>
      <c r="B1363" s="50"/>
      <c r="C1363" s="38"/>
      <c r="D1363" s="39"/>
      <c r="E1363" s="40"/>
    </row>
    <row r="1364" spans="1:5">
      <c r="A1364" s="38"/>
      <c r="B1364" s="50"/>
      <c r="C1364" s="38"/>
      <c r="D1364" s="39"/>
      <c r="E1364" s="40"/>
    </row>
    <row r="1365" spans="1:5">
      <c r="A1365" s="38"/>
      <c r="B1365" s="50"/>
      <c r="C1365" s="38"/>
      <c r="D1365" s="39"/>
      <c r="E1365" s="40"/>
    </row>
    <row r="1366" spans="1:5">
      <c r="A1366" s="38"/>
      <c r="B1366" s="50"/>
      <c r="C1366" s="38"/>
      <c r="D1366" s="39"/>
      <c r="E1366" s="40"/>
    </row>
    <row r="1367" spans="1:5">
      <c r="A1367" s="38"/>
      <c r="B1367" s="50"/>
      <c r="C1367" s="38"/>
      <c r="D1367" s="39"/>
      <c r="E1367" s="40"/>
    </row>
    <row r="1368" spans="1:5">
      <c r="A1368" s="38"/>
      <c r="B1368" s="50"/>
      <c r="C1368" s="38"/>
      <c r="D1368" s="39"/>
      <c r="E1368" s="40"/>
    </row>
    <row r="1369" spans="1:5">
      <c r="A1369" s="38"/>
      <c r="B1369" s="50"/>
      <c r="C1369" s="38"/>
      <c r="D1369" s="39"/>
      <c r="E1369" s="40"/>
    </row>
    <row r="1370" spans="1:5">
      <c r="A1370" s="38"/>
      <c r="B1370" s="50"/>
      <c r="C1370" s="38"/>
      <c r="D1370" s="39"/>
      <c r="E1370" s="40"/>
    </row>
    <row r="1371" spans="1:5">
      <c r="A1371" s="38"/>
      <c r="B1371" s="50"/>
      <c r="C1371" s="38"/>
      <c r="D1371" s="39"/>
      <c r="E1371" s="40"/>
    </row>
    <row r="1372" spans="1:5">
      <c r="A1372" s="38"/>
      <c r="B1372" s="50"/>
      <c r="C1372" s="38"/>
      <c r="D1372" s="39"/>
      <c r="E1372" s="40"/>
    </row>
    <row r="1373" spans="1:5">
      <c r="A1373" s="38"/>
      <c r="B1373" s="50"/>
      <c r="C1373" s="38"/>
      <c r="D1373" s="39"/>
      <c r="E1373" s="40"/>
    </row>
    <row r="1374" spans="1:5">
      <c r="A1374" s="38"/>
      <c r="B1374" s="50"/>
      <c r="C1374" s="38"/>
      <c r="D1374" s="39"/>
      <c r="E1374" s="40"/>
    </row>
    <row r="1375" spans="1:5">
      <c r="A1375" s="38"/>
      <c r="B1375" s="50"/>
      <c r="C1375" s="38"/>
      <c r="D1375" s="39"/>
      <c r="E1375" s="40"/>
    </row>
    <row r="1376" spans="1:5">
      <c r="A1376" s="38"/>
      <c r="B1376" s="50"/>
      <c r="C1376" s="38"/>
      <c r="D1376" s="39"/>
      <c r="E1376" s="40"/>
    </row>
    <row r="1377" spans="1:5">
      <c r="A1377" s="38"/>
      <c r="B1377" s="50"/>
      <c r="C1377" s="38"/>
      <c r="D1377" s="39"/>
      <c r="E1377" s="40"/>
    </row>
    <row r="1378" spans="1:5">
      <c r="A1378" s="38"/>
      <c r="B1378" s="50"/>
      <c r="C1378" s="38"/>
      <c r="D1378" s="39"/>
      <c r="E1378" s="40"/>
    </row>
    <row r="1379" spans="1:5">
      <c r="A1379" s="38"/>
      <c r="B1379" s="50"/>
      <c r="C1379" s="38"/>
      <c r="D1379" s="39"/>
      <c r="E1379" s="40"/>
    </row>
    <row r="1380" spans="1:5">
      <c r="A1380" s="38"/>
      <c r="B1380" s="50"/>
      <c r="C1380" s="38"/>
      <c r="D1380" s="39"/>
      <c r="E1380" s="40"/>
    </row>
    <row r="1381" spans="1:5">
      <c r="A1381" s="38"/>
      <c r="B1381" s="50"/>
      <c r="C1381" s="38"/>
      <c r="D1381" s="39"/>
      <c r="E1381" s="40"/>
    </row>
    <row r="1382" spans="1:5">
      <c r="A1382" s="38"/>
      <c r="B1382" s="50"/>
      <c r="C1382" s="38"/>
      <c r="D1382" s="39"/>
      <c r="E1382" s="40"/>
    </row>
    <row r="1383" spans="1:5">
      <c r="A1383" s="38"/>
      <c r="B1383" s="50"/>
      <c r="C1383" s="38"/>
      <c r="D1383" s="39"/>
      <c r="E1383" s="40"/>
    </row>
    <row r="1384" spans="1:5">
      <c r="A1384" s="38"/>
      <c r="B1384" s="50"/>
      <c r="C1384" s="38"/>
      <c r="D1384" s="39"/>
      <c r="E1384" s="40"/>
    </row>
    <row r="1385" spans="1:5">
      <c r="A1385" s="38"/>
      <c r="B1385" s="50"/>
      <c r="C1385" s="38"/>
      <c r="D1385" s="39"/>
      <c r="E1385" s="40"/>
    </row>
    <row r="1386" spans="1:5">
      <c r="A1386" s="38"/>
      <c r="B1386" s="50"/>
      <c r="C1386" s="38"/>
      <c r="D1386" s="39"/>
      <c r="E1386" s="40"/>
    </row>
    <row r="1387" spans="1:5">
      <c r="A1387" s="38"/>
      <c r="B1387" s="50"/>
      <c r="C1387" s="38"/>
      <c r="D1387" s="39"/>
      <c r="E1387" s="40"/>
    </row>
    <row r="1388" spans="1:5">
      <c r="A1388" s="38"/>
      <c r="B1388" s="50"/>
      <c r="C1388" s="38"/>
      <c r="D1388" s="39"/>
      <c r="E1388" s="40"/>
    </row>
    <row r="1389" spans="1:5">
      <c r="A1389" s="38"/>
      <c r="B1389" s="50"/>
      <c r="C1389" s="38"/>
      <c r="D1389" s="39"/>
      <c r="E1389" s="40"/>
    </row>
    <row r="1390" spans="1:5">
      <c r="A1390" s="38"/>
      <c r="B1390" s="50"/>
      <c r="C1390" s="38"/>
      <c r="D1390" s="39"/>
      <c r="E1390" s="40"/>
    </row>
    <row r="1391" spans="1:5">
      <c r="A1391" s="38"/>
      <c r="B1391" s="50"/>
      <c r="C1391" s="38"/>
      <c r="D1391" s="39"/>
      <c r="E1391" s="40"/>
    </row>
    <row r="1392" spans="1:5">
      <c r="A1392" s="38"/>
      <c r="B1392" s="50"/>
      <c r="C1392" s="38"/>
      <c r="D1392" s="39"/>
      <c r="E1392" s="40"/>
    </row>
    <row r="1393" spans="1:5">
      <c r="A1393" s="38"/>
      <c r="B1393" s="50"/>
      <c r="C1393" s="38"/>
      <c r="D1393" s="39"/>
      <c r="E1393" s="40"/>
    </row>
    <row r="1394" spans="1:5">
      <c r="A1394" s="38"/>
      <c r="B1394" s="50"/>
      <c r="C1394" s="38"/>
      <c r="D1394" s="39"/>
      <c r="E1394" s="40"/>
    </row>
    <row r="1395" spans="1:5">
      <c r="A1395" s="38"/>
      <c r="B1395" s="50"/>
      <c r="C1395" s="38"/>
      <c r="D1395" s="39"/>
      <c r="E1395" s="40"/>
    </row>
    <row r="1396" spans="1:5">
      <c r="A1396" s="38"/>
      <c r="B1396" s="50"/>
      <c r="C1396" s="38"/>
      <c r="D1396" s="39"/>
      <c r="E1396" s="40"/>
    </row>
    <row r="1397" spans="1:5">
      <c r="A1397" s="38"/>
      <c r="B1397" s="50"/>
      <c r="C1397" s="38"/>
      <c r="D1397" s="39"/>
      <c r="E1397" s="40"/>
    </row>
    <row r="1398" spans="1:5">
      <c r="A1398" s="38"/>
      <c r="B1398" s="50"/>
      <c r="C1398" s="38"/>
      <c r="D1398" s="39"/>
      <c r="E1398" s="40"/>
    </row>
    <row r="1399" spans="1:5">
      <c r="A1399" s="38"/>
      <c r="B1399" s="50"/>
      <c r="C1399" s="38"/>
      <c r="D1399" s="39"/>
      <c r="E1399" s="40"/>
    </row>
    <row r="1400" spans="1:5">
      <c r="A1400" s="38"/>
      <c r="B1400" s="50"/>
      <c r="C1400" s="38"/>
      <c r="D1400" s="39"/>
      <c r="E1400" s="40"/>
    </row>
    <row r="1401" spans="1:5">
      <c r="A1401" s="38"/>
      <c r="B1401" s="50"/>
      <c r="C1401" s="38"/>
      <c r="D1401" s="39"/>
      <c r="E1401" s="40"/>
    </row>
    <row r="1402" spans="1:5">
      <c r="A1402" s="38"/>
      <c r="B1402" s="50"/>
      <c r="C1402" s="38"/>
      <c r="D1402" s="39"/>
      <c r="E1402" s="40"/>
    </row>
    <row r="1403" spans="1:5">
      <c r="A1403" s="38"/>
      <c r="B1403" s="50"/>
      <c r="C1403" s="38"/>
      <c r="D1403" s="39"/>
      <c r="E1403" s="40"/>
    </row>
    <row r="1404" spans="1:5">
      <c r="A1404" s="38"/>
      <c r="B1404" s="50"/>
      <c r="C1404" s="38"/>
      <c r="D1404" s="39"/>
      <c r="E1404" s="40"/>
    </row>
    <row r="1405" spans="1:5">
      <c r="A1405" s="38"/>
      <c r="B1405" s="50"/>
      <c r="C1405" s="38"/>
      <c r="D1405" s="39"/>
      <c r="E1405" s="40"/>
    </row>
    <row r="1406" spans="1:5">
      <c r="A1406" s="38"/>
      <c r="B1406" s="50"/>
      <c r="C1406" s="38"/>
      <c r="D1406" s="39"/>
      <c r="E1406" s="40"/>
    </row>
    <row r="1407" spans="1:5">
      <c r="A1407" s="38"/>
      <c r="B1407" s="50"/>
      <c r="C1407" s="38"/>
      <c r="D1407" s="39"/>
      <c r="E1407" s="40"/>
    </row>
    <row r="1408" spans="1:5">
      <c r="A1408" s="38"/>
      <c r="B1408" s="50"/>
      <c r="C1408" s="38"/>
      <c r="D1408" s="39"/>
      <c r="E1408" s="40"/>
    </row>
    <row r="1409" spans="1:5">
      <c r="A1409" s="38"/>
      <c r="B1409" s="50"/>
      <c r="C1409" s="38"/>
      <c r="D1409" s="39"/>
      <c r="E1409" s="40"/>
    </row>
    <row r="1410" spans="1:5">
      <c r="A1410" s="38"/>
      <c r="B1410" s="50"/>
      <c r="C1410" s="38"/>
      <c r="D1410" s="39"/>
      <c r="E1410" s="40"/>
    </row>
    <row r="1411" spans="1:5">
      <c r="A1411" s="38"/>
      <c r="B1411" s="50"/>
      <c r="C1411" s="38"/>
      <c r="D1411" s="39"/>
      <c r="E1411" s="40"/>
    </row>
    <row r="1412" spans="1:5">
      <c r="A1412" s="38"/>
      <c r="B1412" s="50"/>
      <c r="C1412" s="38"/>
      <c r="D1412" s="39"/>
      <c r="E1412" s="40"/>
    </row>
    <row r="1413" spans="1:5">
      <c r="A1413" s="38"/>
      <c r="B1413" s="50"/>
      <c r="C1413" s="38"/>
      <c r="D1413" s="39"/>
      <c r="E1413" s="40"/>
    </row>
    <row r="1414" spans="1:5">
      <c r="A1414" s="38"/>
      <c r="B1414" s="50"/>
      <c r="C1414" s="38"/>
      <c r="D1414" s="39"/>
      <c r="E1414" s="40"/>
    </row>
    <row r="1415" spans="1:5">
      <c r="A1415" s="38"/>
      <c r="B1415" s="50"/>
      <c r="C1415" s="38"/>
      <c r="D1415" s="39"/>
      <c r="E1415" s="40"/>
    </row>
    <row r="1416" spans="1:5">
      <c r="A1416" s="38"/>
      <c r="B1416" s="50"/>
      <c r="C1416" s="38"/>
      <c r="D1416" s="39"/>
      <c r="E1416" s="40"/>
    </row>
    <row r="1417" spans="1:5">
      <c r="A1417" s="38"/>
      <c r="B1417" s="50"/>
      <c r="C1417" s="38"/>
      <c r="D1417" s="39"/>
      <c r="E1417" s="40"/>
    </row>
    <row r="1418" spans="1:5">
      <c r="A1418" s="38"/>
      <c r="B1418" s="50"/>
      <c r="C1418" s="38"/>
      <c r="D1418" s="39"/>
      <c r="E1418" s="40"/>
    </row>
    <row r="1419" spans="1:5">
      <c r="A1419" s="38"/>
      <c r="B1419" s="50"/>
      <c r="C1419" s="38"/>
      <c r="D1419" s="63"/>
      <c r="E1419" s="40"/>
    </row>
    <row r="1420" spans="1:5">
      <c r="A1420" s="38"/>
      <c r="B1420" s="50"/>
      <c r="C1420" s="38"/>
      <c r="D1420" s="39"/>
      <c r="E1420" s="40"/>
    </row>
    <row r="1421" spans="1:5">
      <c r="A1421" s="38"/>
      <c r="B1421" s="50"/>
      <c r="C1421" s="38"/>
      <c r="D1421" s="39"/>
      <c r="E1421" s="40"/>
    </row>
    <row r="1422" spans="1:5">
      <c r="A1422" s="38"/>
      <c r="B1422" s="50"/>
      <c r="C1422" s="38"/>
      <c r="D1422" s="39"/>
      <c r="E1422" s="40"/>
    </row>
    <row r="1423" spans="1:5">
      <c r="A1423" s="38"/>
      <c r="B1423" s="50"/>
      <c r="C1423" s="38"/>
      <c r="D1423" s="39"/>
      <c r="E1423" s="40"/>
    </row>
    <row r="1424" spans="1:5">
      <c r="A1424" s="38"/>
      <c r="B1424" s="50"/>
      <c r="C1424" s="38"/>
      <c r="D1424" s="39"/>
      <c r="E1424" s="40"/>
    </row>
    <row r="1425" spans="1:5">
      <c r="A1425" s="38"/>
      <c r="B1425" s="50"/>
      <c r="C1425" s="38"/>
      <c r="D1425" s="39"/>
      <c r="E1425" s="40"/>
    </row>
    <row r="1426" spans="1:5">
      <c r="A1426" s="38"/>
      <c r="B1426" s="50"/>
      <c r="C1426" s="38"/>
      <c r="D1426" s="39"/>
      <c r="E1426" s="40"/>
    </row>
    <row r="1427" spans="1:5">
      <c r="A1427" s="38"/>
      <c r="B1427" s="50"/>
      <c r="C1427" s="38"/>
      <c r="D1427" s="39"/>
      <c r="E1427" s="40"/>
    </row>
    <row r="1428" spans="1:5">
      <c r="A1428" s="38"/>
      <c r="B1428" s="50"/>
      <c r="C1428" s="38"/>
      <c r="D1428" s="39"/>
      <c r="E1428" s="40"/>
    </row>
    <row r="1429" spans="1:5">
      <c r="A1429" s="38"/>
      <c r="B1429" s="50"/>
      <c r="C1429" s="38"/>
      <c r="D1429" s="39"/>
      <c r="E1429" s="40"/>
    </row>
    <row r="1430" spans="1:5">
      <c r="A1430" s="38"/>
      <c r="B1430" s="50"/>
      <c r="C1430" s="38"/>
      <c r="D1430" s="39"/>
      <c r="E1430" s="40"/>
    </row>
    <row r="1431" spans="1:5">
      <c r="A1431" s="38"/>
      <c r="B1431" s="50"/>
      <c r="C1431" s="38"/>
      <c r="D1431" s="39"/>
      <c r="E1431" s="40"/>
    </row>
    <row r="1432" spans="1:5">
      <c r="A1432" s="38"/>
      <c r="B1432" s="50"/>
      <c r="C1432" s="38"/>
      <c r="D1432" s="39"/>
      <c r="E1432" s="40"/>
    </row>
    <row r="1433" spans="1:5">
      <c r="A1433" s="38"/>
      <c r="B1433" s="50"/>
      <c r="C1433" s="38"/>
      <c r="D1433" s="39"/>
      <c r="E1433" s="40"/>
    </row>
    <row r="1434" spans="1:5">
      <c r="A1434" s="38"/>
      <c r="B1434" s="50"/>
      <c r="C1434" s="38"/>
      <c r="D1434" s="39"/>
      <c r="E1434" s="40"/>
    </row>
    <row r="1435" spans="1:5">
      <c r="A1435" s="38"/>
      <c r="B1435" s="50"/>
      <c r="C1435" s="38"/>
      <c r="D1435" s="39"/>
      <c r="E1435" s="40"/>
    </row>
    <row r="1436" spans="1:5">
      <c r="A1436" s="38"/>
      <c r="B1436" s="50"/>
      <c r="C1436" s="38"/>
      <c r="D1436" s="39"/>
      <c r="E1436" s="40"/>
    </row>
    <row r="1437" spans="1:5">
      <c r="A1437" s="38"/>
      <c r="B1437" s="50"/>
      <c r="C1437" s="38"/>
      <c r="D1437" s="39"/>
      <c r="E1437" s="40"/>
    </row>
    <row r="1438" spans="1:5">
      <c r="A1438" s="38"/>
      <c r="B1438" s="50"/>
      <c r="C1438" s="38"/>
      <c r="D1438" s="39"/>
      <c r="E1438" s="40"/>
    </row>
    <row r="1439" spans="1:5">
      <c r="A1439" s="38"/>
      <c r="B1439" s="50"/>
      <c r="C1439" s="38"/>
      <c r="D1439" s="39"/>
      <c r="E1439" s="40"/>
    </row>
    <row r="1440" spans="1:5">
      <c r="A1440" s="38"/>
      <c r="B1440" s="50"/>
      <c r="C1440" s="38"/>
      <c r="D1440" s="39"/>
      <c r="E1440" s="40"/>
    </row>
    <row r="1441" spans="1:5">
      <c r="A1441" s="38"/>
      <c r="B1441" s="50"/>
      <c r="C1441" s="38"/>
      <c r="D1441" s="39"/>
      <c r="E1441" s="40"/>
    </row>
    <row r="1442" spans="1:5">
      <c r="A1442" s="38"/>
      <c r="B1442" s="50"/>
      <c r="C1442" s="38"/>
      <c r="D1442" s="39"/>
      <c r="E1442" s="40"/>
    </row>
    <row r="1443" spans="1:5">
      <c r="A1443" s="62"/>
      <c r="B1443" s="50"/>
      <c r="C1443" s="38"/>
      <c r="D1443" s="39"/>
      <c r="E1443" s="40"/>
    </row>
    <row r="1444" spans="1:5">
      <c r="A1444" s="62"/>
      <c r="B1444" s="50"/>
      <c r="C1444" s="38"/>
      <c r="D1444" s="39"/>
      <c r="E1444" s="40"/>
    </row>
    <row r="1445" spans="1:5">
      <c r="A1445" s="62"/>
      <c r="B1445" s="65"/>
      <c r="C1445" s="38"/>
      <c r="D1445" s="39"/>
      <c r="E1445" s="40"/>
    </row>
    <row r="1446" spans="1:5">
      <c r="A1446" s="62"/>
      <c r="B1446" s="65"/>
      <c r="C1446" s="38"/>
      <c r="D1446" s="39"/>
      <c r="E1446" s="40"/>
    </row>
    <row r="1447" spans="1:5">
      <c r="A1447" s="62"/>
      <c r="B1447" s="65"/>
      <c r="C1447" s="38"/>
      <c r="D1447" s="39"/>
      <c r="E1447" s="40"/>
    </row>
    <row r="1448" spans="1:5">
      <c r="A1448" s="62"/>
      <c r="B1448" s="65"/>
      <c r="C1448" s="38"/>
      <c r="D1448" s="39"/>
      <c r="E1448" s="40"/>
    </row>
    <row r="1449" spans="1:5">
      <c r="A1449" s="62"/>
      <c r="B1449" s="65"/>
      <c r="C1449" s="38"/>
      <c r="D1449" s="39"/>
      <c r="E1449" s="40"/>
    </row>
    <row r="1450" spans="1:5">
      <c r="A1450" s="62"/>
      <c r="B1450" s="50"/>
      <c r="C1450" s="38"/>
      <c r="D1450" s="39"/>
      <c r="E1450" s="40"/>
    </row>
    <row r="1451" spans="1:5">
      <c r="A1451" s="62"/>
      <c r="B1451" s="50"/>
      <c r="C1451" s="38"/>
      <c r="D1451" s="39"/>
      <c r="E1451" s="40"/>
    </row>
    <row r="1452" spans="1:5">
      <c r="A1452" s="62"/>
      <c r="B1452" s="50"/>
      <c r="C1452" s="38"/>
      <c r="D1452" s="39"/>
      <c r="E1452" s="40"/>
    </row>
    <row r="1453" spans="1:5">
      <c r="A1453" s="62"/>
      <c r="B1453" s="50"/>
      <c r="C1453" s="38"/>
      <c r="D1453" s="39"/>
      <c r="E1453" s="40"/>
    </row>
    <row r="1454" spans="1:5">
      <c r="A1454" s="62"/>
      <c r="B1454" s="50"/>
      <c r="C1454" s="38"/>
      <c r="D1454" s="39"/>
      <c r="E1454" s="40"/>
    </row>
    <row r="1455" spans="1:5">
      <c r="A1455" s="62"/>
      <c r="B1455" s="50"/>
      <c r="C1455" s="38"/>
      <c r="D1455" s="39"/>
      <c r="E1455" s="40"/>
    </row>
    <row r="1456" spans="1:5">
      <c r="A1456" s="62"/>
      <c r="B1456" s="50"/>
      <c r="C1456" s="38"/>
      <c r="D1456" s="39"/>
      <c r="E1456" s="40"/>
    </row>
    <row r="1457" spans="1:5">
      <c r="A1457" s="62"/>
      <c r="B1457" s="50"/>
      <c r="C1457" s="38"/>
      <c r="D1457" s="39"/>
      <c r="E1457" s="40"/>
    </row>
    <row r="1458" spans="1:5">
      <c r="A1458" s="62"/>
      <c r="B1458" s="50"/>
      <c r="C1458" s="38"/>
      <c r="D1458" s="39"/>
      <c r="E1458" s="40"/>
    </row>
    <row r="1459" spans="1:5">
      <c r="A1459" s="62"/>
      <c r="B1459" s="50"/>
      <c r="C1459" s="38"/>
      <c r="D1459" s="39"/>
      <c r="E1459" s="40"/>
    </row>
    <row r="1460" spans="1:5">
      <c r="A1460" s="62"/>
      <c r="B1460" s="50"/>
      <c r="C1460" s="38"/>
      <c r="D1460" s="39"/>
      <c r="E1460" s="40"/>
    </row>
    <row r="1461" spans="1:5">
      <c r="A1461" s="62"/>
      <c r="B1461" s="50"/>
      <c r="C1461" s="38"/>
      <c r="D1461" s="39"/>
      <c r="E1461" s="40"/>
    </row>
    <row r="1462" spans="1:5">
      <c r="A1462" s="62"/>
      <c r="B1462" s="50"/>
      <c r="C1462" s="38"/>
      <c r="D1462" s="39"/>
      <c r="E1462" s="40"/>
    </row>
    <row r="1463" spans="1:5">
      <c r="A1463" s="62"/>
      <c r="B1463" s="50"/>
      <c r="C1463" s="38"/>
      <c r="D1463" s="39"/>
      <c r="E1463" s="40"/>
    </row>
    <row r="1464" spans="1:5">
      <c r="A1464" s="62"/>
      <c r="B1464" s="50"/>
      <c r="C1464" s="38"/>
      <c r="D1464" s="39"/>
      <c r="E1464" s="40"/>
    </row>
    <row r="1465" spans="1:5">
      <c r="A1465" s="62"/>
      <c r="B1465" s="50"/>
      <c r="C1465" s="38"/>
      <c r="D1465" s="39"/>
      <c r="E1465" s="40"/>
    </row>
    <row r="1466" spans="1:5">
      <c r="A1466" s="62"/>
      <c r="B1466" s="50"/>
      <c r="C1466" s="38"/>
      <c r="D1466" s="39"/>
      <c r="E1466" s="40"/>
    </row>
    <row r="1467" spans="1:5">
      <c r="A1467" s="38"/>
      <c r="B1467" s="50"/>
      <c r="C1467" s="38"/>
      <c r="D1467" s="39"/>
      <c r="E1467" s="40"/>
    </row>
    <row r="1468" spans="1:5">
      <c r="A1468" s="38"/>
      <c r="B1468" s="50"/>
      <c r="C1468" s="38"/>
      <c r="D1468" s="39"/>
      <c r="E1468" s="40"/>
    </row>
    <row r="1469" spans="1:5">
      <c r="A1469" s="38"/>
      <c r="B1469" s="50"/>
      <c r="C1469" s="38"/>
      <c r="D1469" s="39"/>
      <c r="E1469" s="40"/>
    </row>
    <row r="1470" spans="1:5">
      <c r="A1470" s="38"/>
      <c r="B1470" s="50"/>
      <c r="C1470" s="38"/>
      <c r="D1470" s="39"/>
      <c r="E1470" s="40"/>
    </row>
    <row r="1471" spans="1:5">
      <c r="A1471" s="38"/>
      <c r="B1471" s="50"/>
      <c r="C1471" s="38"/>
      <c r="D1471" s="39"/>
      <c r="E1471" s="40"/>
    </row>
    <row r="1472" spans="1:5">
      <c r="A1472" s="38"/>
      <c r="B1472" s="50"/>
      <c r="C1472" s="38"/>
      <c r="D1472" s="39"/>
      <c r="E1472" s="40"/>
    </row>
    <row r="1473" spans="1:5">
      <c r="A1473" s="38"/>
      <c r="B1473" s="50"/>
      <c r="C1473" s="38"/>
      <c r="D1473" s="39"/>
      <c r="E1473" s="40"/>
    </row>
    <row r="1474" spans="1:5">
      <c r="A1474" s="38"/>
      <c r="B1474" s="50"/>
      <c r="C1474" s="38"/>
      <c r="D1474" s="39"/>
      <c r="E1474" s="40"/>
    </row>
    <row r="1475" spans="1:5">
      <c r="A1475" s="38"/>
      <c r="B1475" s="50"/>
      <c r="C1475" s="38"/>
      <c r="D1475" s="39"/>
      <c r="E1475" s="40"/>
    </row>
    <row r="1476" spans="1:5">
      <c r="A1476" s="38"/>
      <c r="B1476" s="50"/>
      <c r="C1476" s="38"/>
      <c r="D1476" s="39"/>
      <c r="E1476" s="40"/>
    </row>
    <row r="1477" spans="1:5">
      <c r="A1477" s="38"/>
      <c r="B1477" s="50"/>
      <c r="C1477" s="38"/>
      <c r="D1477" s="39"/>
      <c r="E1477" s="40"/>
    </row>
    <row r="1478" spans="1:5">
      <c r="A1478" s="38"/>
      <c r="B1478" s="50"/>
      <c r="C1478" s="38"/>
      <c r="D1478" s="39"/>
      <c r="E1478" s="40"/>
    </row>
    <row r="1479" spans="1:5">
      <c r="A1479" s="38"/>
      <c r="B1479" s="50"/>
      <c r="C1479" s="38"/>
      <c r="D1479" s="39"/>
      <c r="E1479" s="40"/>
    </row>
    <row r="1480" spans="1:5">
      <c r="A1480" s="38"/>
      <c r="B1480" s="50"/>
      <c r="C1480" s="38"/>
      <c r="D1480" s="39"/>
      <c r="E1480" s="40"/>
    </row>
    <row r="1481" spans="1:5">
      <c r="A1481" s="38"/>
      <c r="B1481" s="50"/>
      <c r="C1481" s="38"/>
      <c r="D1481" s="39"/>
      <c r="E1481" s="40"/>
    </row>
    <row r="1482" spans="1:5">
      <c r="A1482" s="38"/>
      <c r="B1482" s="50"/>
      <c r="C1482" s="38"/>
      <c r="D1482" s="39"/>
      <c r="E1482" s="40"/>
    </row>
    <row r="1483" spans="1:5">
      <c r="A1483" s="38"/>
      <c r="B1483" s="50"/>
      <c r="C1483" s="38"/>
      <c r="D1483" s="39"/>
      <c r="E1483" s="40"/>
    </row>
    <row r="1484" spans="1:5">
      <c r="A1484" s="38"/>
      <c r="B1484" s="50"/>
      <c r="C1484" s="38"/>
      <c r="D1484" s="39"/>
      <c r="E1484" s="40"/>
    </row>
    <row r="1485" spans="1:5">
      <c r="A1485" s="38"/>
      <c r="B1485" s="50"/>
      <c r="C1485" s="38"/>
      <c r="D1485" s="39"/>
      <c r="E1485" s="40"/>
    </row>
    <row r="1486" spans="1:5">
      <c r="A1486" s="38"/>
      <c r="B1486" s="50"/>
      <c r="C1486" s="38"/>
      <c r="D1486" s="39"/>
      <c r="E1486" s="40"/>
    </row>
    <row r="1487" spans="1:5">
      <c r="A1487" s="38"/>
      <c r="B1487" s="50"/>
      <c r="C1487" s="38"/>
      <c r="D1487" s="39"/>
      <c r="E1487" s="40"/>
    </row>
    <row r="1488" spans="1:5">
      <c r="A1488" s="38"/>
      <c r="B1488" s="50"/>
      <c r="C1488" s="38"/>
      <c r="D1488" s="39"/>
      <c r="E1488" s="40"/>
    </row>
    <row r="1489" spans="1:5">
      <c r="A1489" s="38"/>
      <c r="B1489" s="50"/>
      <c r="C1489" s="38"/>
      <c r="D1489" s="39"/>
      <c r="E1489" s="40"/>
    </row>
    <row r="1490" spans="1:5">
      <c r="A1490" s="38"/>
      <c r="B1490" s="50"/>
      <c r="C1490" s="38"/>
      <c r="D1490" s="39"/>
      <c r="E1490" s="40"/>
    </row>
    <row r="1491" spans="1:5">
      <c r="A1491" s="38"/>
      <c r="B1491" s="50"/>
      <c r="C1491" s="38"/>
      <c r="D1491" s="39"/>
      <c r="E1491" s="40"/>
    </row>
    <row r="1492" spans="1:5">
      <c r="A1492" s="38"/>
      <c r="B1492" s="50"/>
      <c r="C1492" s="38"/>
      <c r="D1492" s="39"/>
      <c r="E1492" s="40"/>
    </row>
    <row r="1493" spans="1:5">
      <c r="A1493" s="38"/>
      <c r="B1493" s="50"/>
      <c r="C1493" s="38"/>
      <c r="D1493" s="39"/>
      <c r="E1493" s="40"/>
    </row>
    <row r="1494" spans="1:5">
      <c r="A1494" s="38"/>
      <c r="B1494" s="50"/>
      <c r="C1494" s="38"/>
      <c r="D1494" s="39"/>
      <c r="E1494" s="40"/>
    </row>
    <row r="1495" spans="1:5">
      <c r="A1495" s="38"/>
      <c r="B1495" s="50"/>
      <c r="C1495" s="38"/>
      <c r="D1495" s="39"/>
      <c r="E1495" s="40"/>
    </row>
    <row r="1496" spans="1:5">
      <c r="A1496" s="38"/>
      <c r="B1496" s="50"/>
      <c r="C1496" s="38"/>
      <c r="D1496" s="39"/>
      <c r="E1496" s="40"/>
    </row>
    <row r="1497" spans="1:5">
      <c r="A1497" s="38"/>
      <c r="B1497" s="50"/>
      <c r="C1497" s="38"/>
      <c r="D1497" s="39"/>
      <c r="E1497" s="40"/>
    </row>
    <row r="1498" spans="1:5">
      <c r="A1498" s="38"/>
      <c r="B1498" s="50"/>
      <c r="C1498" s="38"/>
      <c r="D1498" s="39"/>
      <c r="E1498" s="40"/>
    </row>
    <row r="1499" spans="1:5">
      <c r="A1499" s="38"/>
      <c r="B1499" s="50"/>
      <c r="C1499" s="38"/>
      <c r="D1499" s="39"/>
      <c r="E1499" s="40"/>
    </row>
    <row r="1500" spans="1:5">
      <c r="A1500" s="38"/>
      <c r="B1500" s="50"/>
      <c r="C1500" s="38"/>
      <c r="D1500" s="39"/>
      <c r="E1500" s="40"/>
    </row>
    <row r="1501" spans="1:5">
      <c r="A1501" s="38"/>
      <c r="B1501" s="50"/>
      <c r="C1501" s="38"/>
      <c r="D1501" s="39"/>
      <c r="E1501" s="40"/>
    </row>
    <row r="1502" spans="1:5">
      <c r="A1502" s="38"/>
      <c r="B1502" s="50"/>
      <c r="C1502" s="38"/>
      <c r="D1502" s="39"/>
      <c r="E1502" s="40"/>
    </row>
    <row r="1503" spans="1:5">
      <c r="A1503" s="38"/>
      <c r="B1503" s="50"/>
      <c r="C1503" s="38"/>
      <c r="D1503" s="39"/>
      <c r="E1503" s="40"/>
    </row>
    <row r="1504" spans="1:5">
      <c r="A1504" s="38"/>
      <c r="B1504" s="50"/>
      <c r="C1504" s="38"/>
      <c r="D1504" s="39"/>
      <c r="E1504" s="40"/>
    </row>
    <row r="1505" spans="1:5">
      <c r="A1505" s="38"/>
      <c r="B1505" s="50"/>
      <c r="C1505" s="38"/>
      <c r="D1505" s="39"/>
      <c r="E1505" s="40"/>
    </row>
    <row r="1506" spans="1:5">
      <c r="A1506" s="38"/>
      <c r="B1506" s="50"/>
      <c r="C1506" s="38"/>
      <c r="D1506" s="39"/>
      <c r="E1506" s="40"/>
    </row>
    <row r="1507" spans="1:5">
      <c r="A1507" s="38"/>
      <c r="B1507" s="50"/>
      <c r="C1507" s="38"/>
      <c r="D1507" s="39"/>
      <c r="E1507" s="40"/>
    </row>
    <row r="1508" spans="1:5">
      <c r="A1508" s="38"/>
      <c r="B1508" s="50"/>
      <c r="C1508" s="38"/>
      <c r="D1508" s="39"/>
      <c r="E1508" s="40"/>
    </row>
    <row r="1509" spans="1:5">
      <c r="A1509" s="38"/>
      <c r="B1509" s="50"/>
      <c r="C1509" s="38"/>
      <c r="D1509" s="39"/>
      <c r="E1509" s="40"/>
    </row>
    <row r="1510" spans="1:5">
      <c r="A1510" s="38"/>
      <c r="B1510" s="50"/>
      <c r="C1510" s="38"/>
      <c r="D1510" s="39"/>
      <c r="E1510" s="40"/>
    </row>
    <row r="1511" spans="1:5">
      <c r="A1511" s="38"/>
      <c r="B1511" s="50"/>
      <c r="C1511" s="38"/>
      <c r="D1511" s="39"/>
      <c r="E1511" s="40"/>
    </row>
    <row r="1512" spans="1:5">
      <c r="A1512" s="38"/>
      <c r="B1512" s="50"/>
      <c r="C1512" s="38"/>
      <c r="D1512" s="39"/>
      <c r="E1512" s="40"/>
    </row>
    <row r="1513" spans="1:5">
      <c r="A1513" s="38"/>
      <c r="B1513" s="50"/>
      <c r="C1513" s="38"/>
      <c r="D1513" s="39"/>
      <c r="E1513" s="40"/>
    </row>
    <row r="1514" spans="1:5">
      <c r="A1514" s="38"/>
      <c r="B1514" s="50"/>
      <c r="C1514" s="38"/>
      <c r="D1514" s="39"/>
      <c r="E1514" s="40"/>
    </row>
    <row r="1515" spans="1:5">
      <c r="A1515" s="38"/>
      <c r="B1515" s="50"/>
      <c r="C1515" s="38"/>
      <c r="D1515" s="39"/>
      <c r="E1515" s="40"/>
    </row>
    <row r="1516" spans="1:5">
      <c r="A1516" s="38"/>
      <c r="B1516" s="50"/>
      <c r="C1516" s="38"/>
      <c r="D1516" s="39"/>
      <c r="E1516" s="40"/>
    </row>
    <row r="1517" spans="1:5">
      <c r="A1517" s="38"/>
      <c r="B1517" s="50"/>
      <c r="C1517" s="38"/>
      <c r="D1517" s="39"/>
      <c r="E1517" s="40"/>
    </row>
    <row r="1518" spans="1:5">
      <c r="A1518" s="38"/>
      <c r="B1518" s="50"/>
      <c r="C1518" s="38"/>
      <c r="D1518" s="39"/>
      <c r="E1518" s="40"/>
    </row>
    <row r="1519" spans="1:5">
      <c r="A1519" s="38"/>
      <c r="B1519" s="50"/>
      <c r="C1519" s="38"/>
      <c r="D1519" s="39"/>
      <c r="E1519" s="40"/>
    </row>
    <row r="1520" spans="1:5">
      <c r="A1520" s="38"/>
      <c r="B1520" s="50"/>
      <c r="C1520" s="38"/>
      <c r="D1520" s="39"/>
      <c r="E1520" s="40"/>
    </row>
    <row r="1521" spans="1:5">
      <c r="A1521" s="38"/>
      <c r="B1521" s="50"/>
      <c r="C1521" s="38"/>
      <c r="D1521" s="39"/>
      <c r="E1521" s="40"/>
    </row>
    <row r="1522" spans="1:5">
      <c r="A1522" s="38"/>
      <c r="B1522" s="50"/>
      <c r="C1522" s="38"/>
      <c r="D1522" s="39"/>
      <c r="E1522" s="40"/>
    </row>
    <row r="1523" spans="1:5">
      <c r="A1523" s="38"/>
      <c r="B1523" s="50"/>
      <c r="C1523" s="38"/>
      <c r="D1523" s="39"/>
      <c r="E1523" s="40"/>
    </row>
    <row r="1524" spans="1:5">
      <c r="A1524" s="38"/>
      <c r="B1524" s="50"/>
      <c r="C1524" s="38"/>
      <c r="D1524" s="39"/>
      <c r="E1524" s="40"/>
    </row>
    <row r="1525" spans="1:5">
      <c r="A1525" s="38"/>
      <c r="B1525" s="50"/>
      <c r="C1525" s="38"/>
      <c r="D1525" s="39"/>
      <c r="E1525" s="40"/>
    </row>
    <row r="1526" spans="1:5">
      <c r="A1526" s="38"/>
      <c r="B1526" s="50"/>
      <c r="C1526" s="38"/>
      <c r="D1526" s="39"/>
      <c r="E1526" s="40"/>
    </row>
    <row r="1527" spans="1:5">
      <c r="A1527" s="38"/>
      <c r="B1527" s="50"/>
      <c r="C1527" s="38"/>
      <c r="D1527" s="39"/>
      <c r="E1527" s="40"/>
    </row>
    <row r="1528" spans="1:5">
      <c r="A1528" s="38"/>
      <c r="B1528" s="50"/>
      <c r="C1528" s="38"/>
      <c r="D1528" s="39"/>
      <c r="E1528" s="40"/>
    </row>
    <row r="1529" spans="1:5">
      <c r="A1529" s="38"/>
      <c r="B1529" s="50"/>
      <c r="C1529" s="38"/>
      <c r="D1529" s="39"/>
      <c r="E1529" s="40"/>
    </row>
    <row r="1530" spans="1:5">
      <c r="A1530" s="38"/>
      <c r="B1530" s="50"/>
      <c r="C1530" s="38"/>
      <c r="D1530" s="39"/>
      <c r="E1530" s="40"/>
    </row>
    <row r="1531" spans="1:5">
      <c r="A1531" s="38"/>
      <c r="B1531" s="50"/>
      <c r="C1531" s="38"/>
      <c r="D1531" s="39"/>
      <c r="E1531" s="40"/>
    </row>
    <row r="1532" spans="1:5">
      <c r="A1532" s="38"/>
      <c r="B1532" s="50"/>
      <c r="C1532" s="38"/>
      <c r="D1532" s="39"/>
      <c r="E1532" s="40"/>
    </row>
    <row r="1533" spans="1:5">
      <c r="A1533" s="38"/>
      <c r="B1533" s="50"/>
      <c r="C1533" s="38"/>
      <c r="D1533" s="39"/>
      <c r="E1533" s="40"/>
    </row>
    <row r="1534" spans="1:5">
      <c r="A1534" s="38"/>
      <c r="B1534" s="50"/>
      <c r="C1534" s="38"/>
      <c r="D1534" s="39"/>
      <c r="E1534" s="40"/>
    </row>
    <row r="1535" spans="1:5">
      <c r="A1535" s="38"/>
      <c r="B1535" s="50"/>
      <c r="C1535" s="38"/>
      <c r="D1535" s="39"/>
      <c r="E1535" s="40"/>
    </row>
    <row r="1536" spans="1:5">
      <c r="A1536" s="38"/>
      <c r="B1536" s="50"/>
      <c r="C1536" s="38"/>
      <c r="D1536" s="39"/>
      <c r="E1536" s="40"/>
    </row>
    <row r="1537" spans="1:5">
      <c r="A1537" s="38"/>
      <c r="B1537" s="50"/>
      <c r="C1537" s="38"/>
      <c r="D1537" s="39"/>
      <c r="E1537" s="40"/>
    </row>
    <row r="1538" spans="1:5">
      <c r="A1538" s="38"/>
      <c r="B1538" s="50"/>
      <c r="C1538" s="38"/>
      <c r="D1538" s="39"/>
      <c r="E1538" s="40"/>
    </row>
    <row r="1539" spans="1:5">
      <c r="A1539" s="38"/>
      <c r="B1539" s="50"/>
      <c r="C1539" s="38"/>
      <c r="D1539" s="39"/>
      <c r="E1539" s="40"/>
    </row>
    <row r="1540" spans="1:5">
      <c r="A1540" s="38"/>
      <c r="B1540" s="50"/>
      <c r="C1540" s="38"/>
      <c r="D1540" s="39"/>
      <c r="E1540" s="40"/>
    </row>
    <row r="1541" spans="1:5">
      <c r="A1541" s="38"/>
      <c r="B1541" s="50"/>
      <c r="C1541" s="38"/>
      <c r="D1541" s="39"/>
      <c r="E1541" s="40"/>
    </row>
    <row r="1542" spans="1:5">
      <c r="A1542" s="38"/>
      <c r="B1542" s="50"/>
      <c r="C1542" s="38"/>
      <c r="D1542" s="39"/>
      <c r="E1542" s="40"/>
    </row>
    <row r="1543" spans="1:5">
      <c r="A1543" s="38"/>
      <c r="B1543" s="50"/>
      <c r="C1543" s="38"/>
      <c r="D1543" s="39"/>
      <c r="E1543" s="40"/>
    </row>
    <row r="1544" spans="1:5">
      <c r="A1544" s="38"/>
      <c r="B1544" s="50"/>
      <c r="C1544" s="38"/>
      <c r="D1544" s="39"/>
      <c r="E1544" s="40"/>
    </row>
    <row r="1545" spans="1:5">
      <c r="A1545" s="38"/>
      <c r="B1545" s="50"/>
      <c r="C1545" s="38"/>
      <c r="D1545" s="39"/>
      <c r="E1545" s="40"/>
    </row>
    <row r="1546" spans="1:5">
      <c r="A1546" s="38"/>
      <c r="B1546" s="50"/>
      <c r="C1546" s="38"/>
      <c r="D1546" s="39"/>
      <c r="E1546" s="40"/>
    </row>
    <row r="1547" spans="1:5">
      <c r="A1547" s="38"/>
      <c r="B1547" s="50"/>
      <c r="C1547" s="38"/>
      <c r="D1547" s="39"/>
      <c r="E1547" s="40"/>
    </row>
    <row r="1548" spans="1:5">
      <c r="A1548" s="38"/>
      <c r="B1548" s="50"/>
      <c r="C1548" s="38"/>
      <c r="D1548" s="39"/>
      <c r="E1548" s="40"/>
    </row>
    <row r="1549" spans="1:5">
      <c r="A1549" s="38"/>
      <c r="B1549" s="50"/>
      <c r="C1549" s="38"/>
      <c r="D1549" s="39"/>
      <c r="E1549" s="40"/>
    </row>
    <row r="1550" spans="1:5">
      <c r="A1550" s="38"/>
      <c r="B1550" s="50"/>
      <c r="C1550" s="38"/>
      <c r="D1550" s="39"/>
      <c r="E1550" s="40"/>
    </row>
    <row r="1551" spans="1:5">
      <c r="A1551" s="38"/>
      <c r="B1551" s="50"/>
      <c r="C1551" s="38"/>
      <c r="D1551" s="39"/>
      <c r="E1551" s="40"/>
    </row>
    <row r="1552" spans="1:5">
      <c r="A1552" s="38"/>
      <c r="B1552" s="50"/>
      <c r="C1552" s="38"/>
      <c r="D1552" s="39"/>
      <c r="E1552" s="40"/>
    </row>
    <row r="1553" spans="1:5">
      <c r="A1553" s="38"/>
      <c r="B1553" s="50"/>
      <c r="C1553" s="38"/>
      <c r="D1553" s="39"/>
      <c r="E1553" s="40"/>
    </row>
    <row r="1554" spans="1:5">
      <c r="A1554" s="38"/>
      <c r="B1554" s="50"/>
      <c r="C1554" s="38"/>
      <c r="D1554" s="39"/>
      <c r="E1554" s="40"/>
    </row>
    <row r="1555" spans="1:5">
      <c r="A1555" s="38"/>
      <c r="B1555" s="50"/>
      <c r="C1555" s="38"/>
      <c r="D1555" s="39"/>
      <c r="E1555" s="40"/>
    </row>
    <row r="1556" spans="1:5">
      <c r="A1556" s="38"/>
      <c r="B1556" s="50"/>
      <c r="C1556" s="38"/>
      <c r="D1556" s="39"/>
      <c r="E1556" s="40"/>
    </row>
    <row r="1557" spans="1:5">
      <c r="A1557" s="38"/>
      <c r="B1557" s="50"/>
      <c r="C1557" s="38"/>
      <c r="D1557" s="39"/>
      <c r="E1557" s="40"/>
    </row>
    <row r="1558" spans="1:5">
      <c r="A1558" s="38"/>
      <c r="B1558" s="50"/>
      <c r="C1558" s="38"/>
      <c r="D1558" s="39"/>
      <c r="E1558" s="40"/>
    </row>
    <row r="1559" spans="1:5">
      <c r="A1559" s="38"/>
      <c r="B1559" s="50"/>
      <c r="C1559" s="38"/>
      <c r="D1559" s="39"/>
      <c r="E1559" s="40"/>
    </row>
    <row r="1560" spans="1:5">
      <c r="A1560" s="38"/>
      <c r="B1560" s="50"/>
      <c r="C1560" s="38"/>
      <c r="D1560" s="39"/>
      <c r="E1560" s="40"/>
    </row>
    <row r="1561" spans="1:5">
      <c r="A1561" s="38"/>
      <c r="B1561" s="50"/>
      <c r="C1561" s="38"/>
      <c r="D1561" s="39"/>
      <c r="E1561" s="40"/>
    </row>
    <row r="1562" spans="1:5">
      <c r="A1562" s="38"/>
      <c r="B1562" s="50"/>
      <c r="C1562" s="38"/>
      <c r="D1562" s="39"/>
      <c r="E1562" s="40"/>
    </row>
    <row r="1563" spans="1:5">
      <c r="A1563" s="38"/>
      <c r="B1563" s="50"/>
      <c r="C1563" s="38"/>
      <c r="D1563" s="39"/>
      <c r="E1563" s="40"/>
    </row>
    <row r="1564" spans="1:5">
      <c r="A1564" s="38"/>
      <c r="B1564" s="50"/>
      <c r="C1564" s="38"/>
      <c r="D1564" s="39"/>
      <c r="E1564" s="40"/>
    </row>
    <row r="1565" spans="1:5">
      <c r="A1565" s="38"/>
      <c r="B1565" s="50"/>
      <c r="C1565" s="38"/>
      <c r="D1565" s="39"/>
      <c r="E1565" s="40"/>
    </row>
    <row r="1566" spans="1:5">
      <c r="A1566" s="38"/>
      <c r="B1566" s="50"/>
      <c r="C1566" s="38"/>
      <c r="D1566" s="39"/>
      <c r="E1566" s="40"/>
    </row>
    <row r="1567" spans="1:5">
      <c r="A1567" s="38"/>
      <c r="B1567" s="50"/>
      <c r="C1567" s="38"/>
      <c r="D1567" s="39"/>
      <c r="E1567" s="40"/>
    </row>
    <row r="1568" spans="1:5">
      <c r="A1568" s="38"/>
      <c r="B1568" s="50"/>
      <c r="C1568" s="38"/>
      <c r="D1568" s="39"/>
      <c r="E1568" s="40"/>
    </row>
    <row r="1569" spans="1:5">
      <c r="A1569" s="38"/>
      <c r="B1569" s="50"/>
      <c r="C1569" s="38"/>
      <c r="D1569" s="39"/>
      <c r="E1569" s="40"/>
    </row>
    <row r="1570" spans="1:5">
      <c r="A1570" s="38"/>
      <c r="B1570" s="50"/>
      <c r="C1570" s="38"/>
      <c r="D1570" s="39"/>
      <c r="E1570" s="40"/>
    </row>
    <row r="1571" spans="1:5">
      <c r="A1571" s="38"/>
      <c r="B1571" s="50"/>
      <c r="C1571" s="38"/>
      <c r="D1571" s="39"/>
      <c r="E1571" s="40"/>
    </row>
    <row r="1572" spans="1:5">
      <c r="A1572" s="38"/>
      <c r="B1572" s="50"/>
      <c r="C1572" s="38"/>
      <c r="D1572" s="39"/>
      <c r="E1572" s="40"/>
    </row>
    <row r="1573" spans="1:5">
      <c r="A1573" s="38"/>
      <c r="B1573" s="50"/>
      <c r="C1573" s="38"/>
      <c r="D1573" s="39"/>
      <c r="E1573" s="40"/>
    </row>
    <row r="1574" spans="1:5">
      <c r="A1574" s="38"/>
      <c r="B1574" s="50"/>
      <c r="C1574" s="38"/>
      <c r="D1574" s="39"/>
      <c r="E1574" s="40"/>
    </row>
    <row r="1575" spans="1:5">
      <c r="A1575" s="38"/>
      <c r="B1575" s="50"/>
      <c r="C1575" s="38"/>
      <c r="D1575" s="39"/>
      <c r="E1575" s="40"/>
    </row>
    <row r="1576" spans="1:5">
      <c r="A1576" s="38"/>
      <c r="B1576" s="50"/>
      <c r="C1576" s="38"/>
      <c r="D1576" s="39"/>
      <c r="E1576" s="40"/>
    </row>
    <row r="1577" spans="1:5">
      <c r="A1577" s="38"/>
      <c r="B1577" s="50"/>
      <c r="C1577" s="38"/>
      <c r="D1577" s="39"/>
      <c r="E1577" s="40"/>
    </row>
    <row r="1578" spans="1:5">
      <c r="A1578" s="38"/>
      <c r="B1578" s="50"/>
      <c r="C1578" s="38"/>
      <c r="D1578" s="39"/>
      <c r="E1578" s="40"/>
    </row>
    <row r="1579" spans="1:5">
      <c r="A1579" s="38"/>
      <c r="B1579" s="50"/>
      <c r="C1579" s="38"/>
      <c r="D1579" s="39"/>
      <c r="E1579" s="40"/>
    </row>
    <row r="1580" spans="1:5">
      <c r="A1580" s="38"/>
      <c r="B1580" s="50"/>
      <c r="C1580" s="38"/>
      <c r="D1580" s="39"/>
      <c r="E1580" s="40"/>
    </row>
    <row r="1581" spans="1:5">
      <c r="A1581" s="38"/>
      <c r="B1581" s="50"/>
      <c r="C1581" s="38"/>
      <c r="D1581" s="39"/>
      <c r="E1581" s="40"/>
    </row>
    <row r="1582" spans="1:5">
      <c r="A1582" s="38"/>
      <c r="B1582" s="50"/>
      <c r="C1582" s="38"/>
      <c r="D1582" s="39"/>
      <c r="E1582" s="40"/>
    </row>
    <row r="1583" spans="1:5">
      <c r="A1583" s="38"/>
      <c r="B1583" s="50"/>
      <c r="C1583" s="38"/>
      <c r="D1583" s="39"/>
      <c r="E1583" s="40"/>
    </row>
    <row r="1584" spans="1:5">
      <c r="A1584" s="38"/>
      <c r="B1584" s="50"/>
      <c r="C1584" s="38"/>
      <c r="D1584" s="39"/>
      <c r="E1584" s="40"/>
    </row>
    <row r="1585" spans="1:5">
      <c r="A1585" s="38"/>
      <c r="B1585" s="50"/>
      <c r="C1585" s="38"/>
      <c r="D1585" s="39"/>
      <c r="E1585" s="40"/>
    </row>
    <row r="1586" spans="1:5">
      <c r="A1586" s="38"/>
      <c r="B1586" s="50"/>
      <c r="C1586" s="38"/>
      <c r="D1586" s="39"/>
      <c r="E1586" s="40"/>
    </row>
    <row r="1587" spans="1:5">
      <c r="A1587" s="38"/>
      <c r="B1587" s="50"/>
      <c r="C1587" s="38"/>
      <c r="D1587" s="39"/>
      <c r="E1587" s="40"/>
    </row>
    <row r="1588" spans="1:5">
      <c r="A1588" s="38"/>
      <c r="B1588" s="50"/>
      <c r="C1588" s="38"/>
      <c r="D1588" s="39"/>
      <c r="E1588" s="40"/>
    </row>
    <row r="1589" spans="1:5">
      <c r="A1589" s="38"/>
      <c r="B1589" s="50"/>
      <c r="C1589" s="38"/>
      <c r="D1589" s="39"/>
      <c r="E1589" s="40"/>
    </row>
    <row r="1590" spans="1:5">
      <c r="A1590" s="38"/>
      <c r="B1590" s="50"/>
      <c r="C1590" s="38"/>
      <c r="D1590" s="39"/>
      <c r="E1590" s="40"/>
    </row>
    <row r="1591" spans="1:5">
      <c r="A1591" s="38"/>
      <c r="B1591" s="50"/>
      <c r="C1591" s="38"/>
      <c r="D1591" s="39"/>
      <c r="E1591" s="40"/>
    </row>
    <row r="1592" spans="1:5">
      <c r="A1592" s="38"/>
      <c r="B1592" s="50"/>
      <c r="C1592" s="38"/>
      <c r="D1592" s="39"/>
      <c r="E1592" s="40"/>
    </row>
    <row r="1593" spans="1:5">
      <c r="A1593" s="38"/>
      <c r="B1593" s="50"/>
      <c r="C1593" s="38"/>
      <c r="D1593" s="39"/>
      <c r="E1593" s="40"/>
    </row>
    <row r="1594" spans="1:5">
      <c r="A1594" s="38"/>
      <c r="B1594" s="50"/>
      <c r="C1594" s="38"/>
      <c r="D1594" s="39"/>
      <c r="E1594" s="40"/>
    </row>
    <row r="1595" spans="1:5">
      <c r="A1595" s="38"/>
      <c r="B1595" s="50"/>
      <c r="C1595" s="38"/>
      <c r="D1595" s="39"/>
      <c r="E1595" s="40"/>
    </row>
    <row r="1596" spans="1:5">
      <c r="A1596" s="38"/>
      <c r="B1596" s="50"/>
      <c r="C1596" s="38"/>
      <c r="D1596" s="39"/>
      <c r="E1596" s="40"/>
    </row>
    <row r="1597" spans="1:5">
      <c r="A1597" s="38"/>
      <c r="B1597" s="50"/>
      <c r="C1597" s="38"/>
      <c r="D1597" s="39"/>
      <c r="E1597" s="40"/>
    </row>
    <row r="1598" spans="1:5">
      <c r="A1598" s="38"/>
      <c r="B1598" s="50"/>
      <c r="C1598" s="38"/>
      <c r="D1598" s="39"/>
      <c r="E1598" s="40"/>
    </row>
    <row r="1599" spans="1:5">
      <c r="A1599" s="38"/>
      <c r="B1599" s="50"/>
      <c r="C1599" s="38"/>
      <c r="D1599" s="39"/>
      <c r="E1599" s="40"/>
    </row>
    <row r="1600" spans="1:5">
      <c r="A1600" s="38"/>
      <c r="B1600" s="50"/>
      <c r="C1600" s="38"/>
      <c r="D1600" s="39"/>
      <c r="E1600" s="40"/>
    </row>
    <row r="1601" spans="1:5">
      <c r="A1601" s="38"/>
      <c r="B1601" s="50"/>
      <c r="C1601" s="38"/>
      <c r="D1601" s="39"/>
      <c r="E1601" s="40"/>
    </row>
    <row r="1602" spans="1:5">
      <c r="A1602" s="38"/>
      <c r="B1602" s="50"/>
      <c r="C1602" s="38"/>
      <c r="D1602" s="39"/>
      <c r="E1602" s="40"/>
    </row>
    <row r="1603" spans="1:5">
      <c r="A1603" s="38"/>
      <c r="B1603" s="50"/>
      <c r="C1603" s="38"/>
      <c r="D1603" s="39"/>
      <c r="E1603" s="40"/>
    </row>
    <row r="1604" spans="1:5">
      <c r="A1604" s="38"/>
      <c r="B1604" s="50"/>
      <c r="C1604" s="38"/>
      <c r="D1604" s="39"/>
      <c r="E1604" s="40"/>
    </row>
    <row r="1605" spans="1:5">
      <c r="A1605" s="38"/>
      <c r="B1605" s="50"/>
      <c r="C1605" s="38"/>
      <c r="D1605" s="39"/>
      <c r="E1605" s="40"/>
    </row>
    <row r="1606" spans="1:5">
      <c r="A1606" s="38"/>
      <c r="B1606" s="50"/>
      <c r="C1606" s="38"/>
      <c r="D1606" s="39"/>
      <c r="E1606" s="40"/>
    </row>
    <row r="1607" spans="1:5">
      <c r="A1607" s="38"/>
      <c r="B1607" s="50"/>
      <c r="C1607" s="38"/>
      <c r="D1607" s="39"/>
      <c r="E1607" s="40"/>
    </row>
    <row r="1608" spans="1:5">
      <c r="A1608" s="38"/>
      <c r="B1608" s="65"/>
      <c r="C1608" s="38"/>
      <c r="D1608" s="39"/>
      <c r="E1608" s="40"/>
    </row>
    <row r="1609" spans="1:5">
      <c r="A1609" s="38"/>
      <c r="B1609" s="65"/>
      <c r="C1609" s="38"/>
      <c r="D1609" s="39"/>
      <c r="E1609" s="40"/>
    </row>
    <row r="1610" spans="1:5">
      <c r="A1610" s="38"/>
      <c r="B1610" s="65"/>
      <c r="C1610" s="38"/>
      <c r="D1610" s="39"/>
      <c r="E1610" s="40"/>
    </row>
    <row r="1611" spans="1:5">
      <c r="A1611" s="38"/>
      <c r="B1611" s="65"/>
      <c r="C1611" s="38"/>
      <c r="D1611" s="39"/>
      <c r="E1611" s="40"/>
    </row>
    <row r="1612" spans="1:5">
      <c r="A1612" s="38"/>
      <c r="B1612" s="65"/>
      <c r="C1612" s="38"/>
      <c r="D1612" s="39"/>
      <c r="E1612" s="40"/>
    </row>
    <row r="1613" spans="1:5">
      <c r="A1613" s="38"/>
      <c r="B1613" s="65"/>
      <c r="C1613" s="38"/>
      <c r="D1613" s="39"/>
      <c r="E1613" s="40"/>
    </row>
    <row r="1614" spans="1:5">
      <c r="A1614" s="38"/>
      <c r="B1614" s="65"/>
      <c r="C1614" s="38"/>
      <c r="D1614" s="39"/>
      <c r="E1614" s="40"/>
    </row>
    <row r="1615" spans="1:5">
      <c r="A1615" s="38"/>
      <c r="B1615" s="65"/>
      <c r="C1615" s="38"/>
      <c r="D1615" s="39"/>
      <c r="E1615" s="40"/>
    </row>
    <row r="1616" spans="1:5">
      <c r="A1616" s="38"/>
      <c r="B1616" s="65"/>
      <c r="C1616" s="38"/>
      <c r="D1616" s="39"/>
      <c r="E1616" s="40"/>
    </row>
    <row r="1617" spans="1:5">
      <c r="A1617" s="38"/>
      <c r="B1617" s="65"/>
      <c r="C1617" s="38"/>
      <c r="D1617" s="39"/>
      <c r="E1617" s="40"/>
    </row>
    <row r="1618" spans="1:5">
      <c r="A1618" s="38"/>
      <c r="B1618" s="65"/>
      <c r="C1618" s="38"/>
      <c r="D1618" s="39"/>
      <c r="E1618" s="40"/>
    </row>
    <row r="1619" spans="1:5">
      <c r="A1619" s="38"/>
      <c r="B1619" s="65"/>
      <c r="C1619" s="38"/>
      <c r="D1619" s="39"/>
      <c r="E1619" s="40"/>
    </row>
    <row r="1620" spans="1:5">
      <c r="A1620" s="38"/>
      <c r="B1620" s="65"/>
      <c r="C1620" s="38"/>
      <c r="D1620" s="39"/>
      <c r="E1620" s="40"/>
    </row>
    <row r="1621" spans="1:5">
      <c r="A1621" s="38"/>
      <c r="B1621" s="50"/>
      <c r="C1621" s="38"/>
      <c r="D1621" s="39"/>
      <c r="E1621" s="40"/>
    </row>
    <row r="1622" spans="1:5">
      <c r="A1622" s="38"/>
      <c r="B1622" s="50"/>
      <c r="C1622" s="38"/>
      <c r="D1622" s="39"/>
      <c r="E1622" s="40"/>
    </row>
    <row r="1623" spans="1:5">
      <c r="A1623" s="38"/>
      <c r="B1623" s="50"/>
      <c r="C1623" s="38"/>
      <c r="D1623" s="39"/>
      <c r="E1623" s="40"/>
    </row>
    <row r="1624" spans="1:5">
      <c r="A1624" s="38"/>
      <c r="B1624" s="50"/>
      <c r="C1624" s="38"/>
      <c r="D1624" s="39"/>
      <c r="E1624" s="40"/>
    </row>
    <row r="1625" spans="1:5">
      <c r="A1625" s="38"/>
      <c r="B1625" s="50"/>
      <c r="C1625" s="38"/>
      <c r="D1625" s="39"/>
      <c r="E1625" s="40"/>
    </row>
    <row r="1626" spans="1:5">
      <c r="A1626" s="38"/>
      <c r="B1626" s="50"/>
      <c r="C1626" s="38"/>
      <c r="D1626" s="39"/>
      <c r="E1626" s="40"/>
    </row>
    <row r="1627" spans="1:5">
      <c r="A1627" s="38"/>
      <c r="B1627" s="50"/>
      <c r="C1627" s="38"/>
      <c r="D1627" s="39"/>
      <c r="E1627" s="40"/>
    </row>
    <row r="1628" spans="1:5">
      <c r="A1628" s="38"/>
      <c r="B1628" s="50"/>
      <c r="C1628" s="38"/>
      <c r="D1628" s="39"/>
      <c r="E1628" s="40"/>
    </row>
    <row r="1629" spans="1:5">
      <c r="A1629" s="38"/>
      <c r="B1629" s="50"/>
      <c r="C1629" s="38"/>
      <c r="D1629" s="39"/>
      <c r="E1629" s="40"/>
    </row>
    <row r="1630" spans="1:5">
      <c r="A1630" s="38"/>
      <c r="B1630" s="50"/>
      <c r="C1630" s="38"/>
      <c r="D1630" s="39"/>
      <c r="E1630" s="40"/>
    </row>
    <row r="1631" spans="1:5">
      <c r="A1631" s="38"/>
      <c r="B1631" s="50"/>
      <c r="C1631" s="38"/>
      <c r="D1631" s="39"/>
      <c r="E1631" s="40"/>
    </row>
    <row r="1632" spans="1:5">
      <c r="A1632" s="38"/>
      <c r="B1632" s="50"/>
      <c r="C1632" s="38"/>
      <c r="D1632" s="39"/>
      <c r="E1632" s="40"/>
    </row>
    <row r="1633" spans="1:5">
      <c r="A1633" s="38"/>
      <c r="B1633" s="50"/>
      <c r="C1633" s="38"/>
      <c r="D1633" s="39"/>
      <c r="E1633" s="40"/>
    </row>
    <row r="1634" spans="1:5">
      <c r="A1634" s="38"/>
      <c r="B1634" s="50"/>
      <c r="C1634" s="38"/>
      <c r="D1634" s="39"/>
      <c r="E1634" s="40"/>
    </row>
    <row r="1635" spans="1:5">
      <c r="A1635" s="38"/>
      <c r="B1635" s="50"/>
      <c r="C1635" s="38"/>
      <c r="D1635" s="39"/>
      <c r="E1635" s="40"/>
    </row>
    <row r="1636" spans="1:5">
      <c r="A1636" s="38"/>
      <c r="B1636" s="50"/>
      <c r="C1636" s="38"/>
      <c r="D1636" s="39"/>
      <c r="E1636" s="40"/>
    </row>
    <row r="1637" spans="1:5">
      <c r="A1637" s="38"/>
      <c r="B1637" s="50"/>
      <c r="C1637" s="38"/>
      <c r="D1637" s="39"/>
      <c r="E1637" s="40"/>
    </row>
    <row r="1638" spans="1:5">
      <c r="A1638" s="38"/>
      <c r="B1638" s="50"/>
      <c r="C1638" s="38"/>
      <c r="D1638" s="39"/>
      <c r="E1638" s="40"/>
    </row>
    <row r="1639" spans="1:5">
      <c r="A1639" s="38"/>
      <c r="B1639" s="50"/>
      <c r="C1639" s="38"/>
      <c r="D1639" s="39"/>
      <c r="E1639" s="40"/>
    </row>
    <row r="1640" spans="1:5">
      <c r="A1640" s="38"/>
      <c r="B1640" s="50"/>
      <c r="C1640" s="38"/>
      <c r="D1640" s="39"/>
      <c r="E1640" s="40"/>
    </row>
    <row r="1641" spans="1:5">
      <c r="A1641" s="38"/>
      <c r="B1641" s="50"/>
      <c r="C1641" s="38"/>
      <c r="D1641" s="39"/>
      <c r="E1641" s="40"/>
    </row>
    <row r="1642" spans="1:5">
      <c r="A1642" s="38"/>
      <c r="B1642" s="50"/>
      <c r="C1642" s="38"/>
      <c r="D1642" s="39"/>
      <c r="E1642" s="40"/>
    </row>
    <row r="1643" spans="1:5">
      <c r="A1643" s="38"/>
      <c r="B1643" s="50"/>
      <c r="C1643" s="38"/>
      <c r="D1643" s="39"/>
      <c r="E1643" s="40"/>
    </row>
    <row r="1644" spans="1:5">
      <c r="A1644" s="38"/>
      <c r="B1644" s="50"/>
      <c r="C1644" s="38"/>
      <c r="D1644" s="39"/>
      <c r="E1644" s="40"/>
    </row>
    <row r="1645" spans="1:5">
      <c r="A1645" s="38"/>
      <c r="B1645" s="50"/>
      <c r="C1645" s="38"/>
      <c r="D1645" s="39"/>
      <c r="E1645" s="40"/>
    </row>
    <row r="1646" spans="1:5">
      <c r="A1646" s="38"/>
      <c r="B1646" s="50"/>
      <c r="C1646" s="38"/>
      <c r="D1646" s="39"/>
      <c r="E1646" s="40"/>
    </row>
    <row r="1647" spans="1:5">
      <c r="A1647" s="38"/>
      <c r="B1647" s="50"/>
      <c r="C1647" s="38"/>
      <c r="D1647" s="39"/>
      <c r="E1647" s="40"/>
    </row>
    <row r="1648" spans="1:5">
      <c r="A1648" s="38"/>
      <c r="B1648" s="50"/>
      <c r="C1648" s="38"/>
      <c r="D1648" s="39"/>
      <c r="E1648" s="40"/>
    </row>
    <row r="1649" spans="1:5">
      <c r="A1649" s="38"/>
      <c r="B1649" s="50"/>
      <c r="C1649" s="38"/>
      <c r="D1649" s="39"/>
      <c r="E1649" s="40"/>
    </row>
    <row r="1650" spans="1:5">
      <c r="A1650" s="38"/>
      <c r="B1650" s="50"/>
      <c r="C1650" s="38"/>
      <c r="D1650" s="39"/>
      <c r="E1650" s="40"/>
    </row>
    <row r="1651" spans="1:5">
      <c r="A1651" s="38"/>
      <c r="B1651" s="50"/>
      <c r="C1651" s="38"/>
      <c r="D1651" s="39"/>
      <c r="E1651" s="40"/>
    </row>
    <row r="1652" spans="1:5">
      <c r="A1652" s="38"/>
      <c r="B1652" s="50"/>
      <c r="C1652" s="38"/>
      <c r="D1652" s="39"/>
      <c r="E1652" s="40"/>
    </row>
    <row r="1653" spans="1:5">
      <c r="A1653" s="38"/>
      <c r="B1653" s="50"/>
      <c r="C1653" s="38"/>
      <c r="D1653" s="39"/>
      <c r="E1653" s="40"/>
    </row>
    <row r="1654" spans="1:5">
      <c r="A1654" s="38"/>
      <c r="B1654" s="50"/>
      <c r="C1654" s="38"/>
      <c r="D1654" s="39"/>
      <c r="E1654" s="40"/>
    </row>
    <row r="1655" spans="1:5">
      <c r="A1655" s="38"/>
      <c r="B1655" s="50"/>
      <c r="C1655" s="38"/>
      <c r="D1655" s="39"/>
      <c r="E1655" s="40"/>
    </row>
    <row r="1656" spans="1:5">
      <c r="A1656" s="38"/>
      <c r="B1656" s="50"/>
      <c r="C1656" s="38"/>
      <c r="D1656" s="39"/>
      <c r="E1656" s="40"/>
    </row>
    <row r="1657" spans="1:5">
      <c r="A1657" s="38"/>
      <c r="B1657" s="50"/>
      <c r="C1657" s="38"/>
      <c r="D1657" s="39"/>
      <c r="E1657" s="40"/>
    </row>
    <row r="1658" spans="1:5">
      <c r="A1658" s="38"/>
      <c r="B1658" s="50"/>
      <c r="C1658" s="38"/>
      <c r="D1658" s="39"/>
      <c r="E1658" s="40"/>
    </row>
    <row r="1659" spans="1:5">
      <c r="A1659" s="38"/>
      <c r="B1659" s="50"/>
      <c r="C1659" s="38"/>
      <c r="D1659" s="39"/>
      <c r="E1659" s="40"/>
    </row>
    <row r="1660" spans="1:5">
      <c r="A1660" s="38"/>
      <c r="B1660" s="50"/>
      <c r="C1660" s="38"/>
      <c r="D1660" s="39"/>
      <c r="E1660" s="40"/>
    </row>
    <row r="1661" spans="1:5">
      <c r="A1661" s="38"/>
      <c r="B1661" s="50"/>
      <c r="C1661" s="38"/>
      <c r="D1661" s="39"/>
      <c r="E1661" s="40"/>
    </row>
    <row r="1662" spans="1:5">
      <c r="A1662" s="38"/>
      <c r="B1662" s="50"/>
      <c r="C1662" s="38"/>
      <c r="D1662" s="39"/>
      <c r="E1662" s="40"/>
    </row>
    <row r="1663" spans="1:5">
      <c r="A1663" s="38"/>
      <c r="B1663" s="50"/>
      <c r="C1663" s="38"/>
      <c r="D1663" s="39"/>
      <c r="E1663" s="40"/>
    </row>
    <row r="1664" spans="1:5">
      <c r="A1664" s="38"/>
      <c r="B1664" s="50"/>
      <c r="C1664" s="38"/>
      <c r="D1664" s="39"/>
      <c r="E1664" s="40"/>
    </row>
    <row r="1665" spans="1:5">
      <c r="A1665" s="38"/>
      <c r="B1665" s="50"/>
      <c r="C1665" s="38"/>
      <c r="D1665" s="39"/>
      <c r="E1665" s="40"/>
    </row>
    <row r="1666" spans="1:5">
      <c r="A1666" s="38"/>
      <c r="B1666" s="50"/>
      <c r="C1666" s="38"/>
      <c r="D1666" s="39"/>
      <c r="E1666" s="40"/>
    </row>
    <row r="1667" spans="1:5">
      <c r="A1667" s="38"/>
      <c r="B1667" s="50"/>
      <c r="C1667" s="38"/>
      <c r="D1667" s="39"/>
      <c r="E1667" s="40"/>
    </row>
    <row r="1668" spans="1:5">
      <c r="A1668" s="38"/>
      <c r="B1668" s="50"/>
      <c r="C1668" s="38"/>
      <c r="D1668" s="39"/>
      <c r="E1668" s="40"/>
    </row>
    <row r="1669" spans="1:5">
      <c r="A1669" s="38"/>
      <c r="B1669" s="50"/>
      <c r="C1669" s="38"/>
      <c r="D1669" s="39"/>
      <c r="E1669" s="40"/>
    </row>
    <row r="1670" spans="1:5">
      <c r="A1670" s="38"/>
      <c r="B1670" s="50"/>
      <c r="C1670" s="38"/>
      <c r="D1670" s="39"/>
      <c r="E1670" s="40"/>
    </row>
    <row r="1671" spans="1:5">
      <c r="A1671" s="38"/>
      <c r="B1671" s="50"/>
      <c r="C1671" s="38"/>
      <c r="D1671" s="39"/>
      <c r="E1671" s="40"/>
    </row>
    <row r="1672" spans="1:5">
      <c r="A1672" s="38"/>
      <c r="B1672" s="50"/>
      <c r="C1672" s="38"/>
      <c r="D1672" s="39"/>
      <c r="E1672" s="40"/>
    </row>
    <row r="1673" spans="1:5">
      <c r="A1673" s="38"/>
      <c r="B1673" s="50"/>
      <c r="C1673" s="38"/>
      <c r="D1673" s="39"/>
      <c r="E1673" s="40"/>
    </row>
    <row r="1674" spans="1:5">
      <c r="A1674" s="38"/>
      <c r="B1674" s="50"/>
      <c r="C1674" s="38"/>
      <c r="D1674" s="39"/>
      <c r="E1674" s="40"/>
    </row>
    <row r="1675" spans="1:5">
      <c r="A1675" s="38"/>
      <c r="B1675" s="50"/>
      <c r="C1675" s="38"/>
      <c r="D1675" s="39"/>
      <c r="E1675" s="40"/>
    </row>
    <row r="1676" spans="1:5">
      <c r="A1676" s="38"/>
      <c r="B1676" s="50"/>
      <c r="C1676" s="38"/>
      <c r="D1676" s="39"/>
      <c r="E1676" s="40"/>
    </row>
    <row r="1677" spans="1:5">
      <c r="A1677" s="38"/>
      <c r="B1677" s="50"/>
      <c r="C1677" s="38"/>
      <c r="D1677" s="39"/>
      <c r="E1677" s="40"/>
    </row>
    <row r="1678" spans="1:5">
      <c r="A1678" s="38"/>
      <c r="B1678" s="50"/>
      <c r="C1678" s="38"/>
      <c r="D1678" s="39"/>
      <c r="E1678" s="40"/>
    </row>
    <row r="1679" spans="1:5">
      <c r="A1679" s="38"/>
      <c r="B1679" s="50"/>
      <c r="C1679" s="38"/>
      <c r="D1679" s="39"/>
      <c r="E1679" s="40"/>
    </row>
    <row r="1680" spans="1:5">
      <c r="A1680" s="38"/>
      <c r="B1680" s="50"/>
      <c r="C1680" s="38"/>
      <c r="D1680" s="39"/>
      <c r="E1680" s="40"/>
    </row>
    <row r="1681" spans="1:5">
      <c r="A1681" s="38"/>
      <c r="B1681" s="50"/>
      <c r="C1681" s="38"/>
      <c r="D1681" s="39"/>
      <c r="E1681" s="40"/>
    </row>
    <row r="1682" spans="1:5">
      <c r="A1682" s="38"/>
      <c r="B1682" s="50"/>
      <c r="C1682" s="38"/>
      <c r="D1682" s="39"/>
      <c r="E1682" s="40"/>
    </row>
    <row r="1683" spans="1:5">
      <c r="A1683" s="38"/>
      <c r="B1683" s="50"/>
      <c r="C1683" s="38"/>
      <c r="D1683" s="39"/>
      <c r="E1683" s="40"/>
    </row>
    <row r="1684" spans="1:5">
      <c r="A1684" s="38"/>
      <c r="B1684" s="50"/>
      <c r="C1684" s="38"/>
      <c r="D1684" s="39"/>
      <c r="E1684" s="40"/>
    </row>
    <row r="1685" spans="1:5">
      <c r="A1685" s="38"/>
      <c r="B1685" s="50"/>
      <c r="C1685" s="38"/>
      <c r="D1685" s="39"/>
      <c r="E1685" s="40"/>
    </row>
    <row r="1686" spans="1:5">
      <c r="A1686" s="38"/>
      <c r="B1686" s="50"/>
      <c r="C1686" s="38"/>
      <c r="D1686" s="39"/>
      <c r="E1686" s="40"/>
    </row>
    <row r="1687" spans="1:5">
      <c r="A1687" s="38"/>
      <c r="B1687" s="50"/>
      <c r="C1687" s="38"/>
      <c r="D1687" s="39"/>
      <c r="E1687" s="40"/>
    </row>
    <row r="1688" spans="1:5">
      <c r="A1688" s="38"/>
      <c r="B1688" s="50"/>
      <c r="C1688" s="38"/>
      <c r="D1688" s="39"/>
      <c r="E1688" s="40"/>
    </row>
    <row r="1689" spans="1:5">
      <c r="A1689" s="38"/>
      <c r="B1689" s="50"/>
      <c r="C1689" s="38"/>
      <c r="D1689" s="39"/>
      <c r="E1689" s="40"/>
    </row>
    <row r="1690" spans="1:5">
      <c r="A1690" s="38"/>
      <c r="B1690" s="50"/>
      <c r="C1690" s="38"/>
      <c r="D1690" s="39"/>
      <c r="E1690" s="40"/>
    </row>
    <row r="1691" spans="1:5">
      <c r="A1691" s="38"/>
      <c r="B1691" s="50"/>
      <c r="C1691" s="38"/>
      <c r="D1691" s="39"/>
      <c r="E1691" s="40"/>
    </row>
    <row r="1692" spans="1:5">
      <c r="A1692" s="38"/>
      <c r="B1692" s="50"/>
      <c r="C1692" s="38"/>
      <c r="D1692" s="39"/>
      <c r="E1692" s="40"/>
    </row>
    <row r="1693" spans="1:5">
      <c r="A1693" s="38"/>
      <c r="B1693" s="50"/>
      <c r="C1693" s="38"/>
      <c r="D1693" s="39"/>
      <c r="E1693" s="40"/>
    </row>
    <row r="1694" spans="1:5">
      <c r="A1694" s="38"/>
      <c r="B1694" s="50"/>
      <c r="C1694" s="38"/>
      <c r="D1694" s="39"/>
      <c r="E1694" s="40"/>
    </row>
    <row r="1695" spans="1:5">
      <c r="A1695" s="38"/>
      <c r="B1695" s="50"/>
      <c r="C1695" s="38"/>
      <c r="D1695" s="39"/>
      <c r="E1695" s="40"/>
    </row>
    <row r="1696" spans="1:5">
      <c r="A1696" s="38"/>
      <c r="B1696" s="50"/>
      <c r="C1696" s="38"/>
      <c r="D1696" s="39"/>
      <c r="E1696" s="40"/>
    </row>
    <row r="1697" spans="1:5">
      <c r="A1697" s="38"/>
      <c r="B1697" s="50"/>
      <c r="C1697" s="38"/>
      <c r="D1697" s="39"/>
      <c r="E1697" s="40"/>
    </row>
    <row r="1698" spans="1:5">
      <c r="A1698" s="38"/>
      <c r="B1698" s="50"/>
      <c r="C1698" s="38"/>
      <c r="D1698" s="39"/>
      <c r="E1698" s="40"/>
    </row>
    <row r="1699" spans="1:5">
      <c r="A1699" s="38"/>
      <c r="B1699" s="50"/>
      <c r="C1699" s="38"/>
      <c r="D1699" s="39"/>
      <c r="E1699" s="40"/>
    </row>
    <row r="1700" spans="1:5">
      <c r="A1700" s="38"/>
      <c r="B1700" s="50"/>
      <c r="C1700" s="38"/>
      <c r="D1700" s="39"/>
      <c r="E1700" s="40"/>
    </row>
    <row r="1701" spans="1:5">
      <c r="A1701" s="38"/>
      <c r="B1701" s="50"/>
      <c r="C1701" s="38"/>
      <c r="D1701" s="39"/>
      <c r="E1701" s="40"/>
    </row>
    <row r="1702" spans="1:5">
      <c r="A1702" s="38"/>
      <c r="B1702" s="50"/>
      <c r="C1702" s="38"/>
      <c r="D1702" s="39"/>
      <c r="E1702" s="40"/>
    </row>
    <row r="1703" spans="1:5">
      <c r="A1703" s="38"/>
      <c r="B1703" s="50"/>
      <c r="C1703" s="38"/>
      <c r="D1703" s="39"/>
      <c r="E1703" s="40"/>
    </row>
    <row r="1704" spans="1:5">
      <c r="A1704" s="38"/>
      <c r="B1704" s="50"/>
      <c r="C1704" s="38"/>
      <c r="D1704" s="39"/>
      <c r="E1704" s="40"/>
    </row>
    <row r="1705" spans="1:5">
      <c r="A1705" s="38"/>
      <c r="B1705" s="50"/>
      <c r="C1705" s="38"/>
      <c r="D1705" s="39"/>
      <c r="E1705" s="40"/>
    </row>
    <row r="1706" spans="1:5">
      <c r="A1706" s="38"/>
      <c r="B1706" s="50"/>
      <c r="C1706" s="38"/>
      <c r="D1706" s="39"/>
      <c r="E1706" s="40"/>
    </row>
    <row r="1707" spans="1:5">
      <c r="A1707" s="38"/>
      <c r="B1707" s="50"/>
      <c r="C1707" s="38"/>
      <c r="D1707" s="39"/>
      <c r="E1707" s="40"/>
    </row>
    <row r="1708" spans="1:5">
      <c r="A1708" s="38"/>
      <c r="B1708" s="50"/>
      <c r="C1708" s="38"/>
      <c r="D1708" s="39"/>
      <c r="E1708" s="40"/>
    </row>
    <row r="1709" spans="1:5">
      <c r="A1709" s="38"/>
      <c r="B1709" s="50"/>
      <c r="C1709" s="38"/>
      <c r="D1709" s="39"/>
      <c r="E1709" s="40"/>
    </row>
    <row r="1710" spans="1:5">
      <c r="A1710" s="38"/>
      <c r="B1710" s="50"/>
      <c r="C1710" s="38"/>
      <c r="D1710" s="39"/>
      <c r="E1710" s="40"/>
    </row>
    <row r="1711" spans="1:5">
      <c r="A1711" s="38"/>
      <c r="B1711" s="50"/>
      <c r="C1711" s="38"/>
      <c r="D1711" s="39"/>
      <c r="E1711" s="40"/>
    </row>
    <row r="1712" spans="1:5">
      <c r="A1712" s="38"/>
      <c r="B1712" s="50"/>
      <c r="C1712" s="38"/>
      <c r="D1712" s="39"/>
      <c r="E1712" s="40"/>
    </row>
    <row r="1713" spans="1:5">
      <c r="A1713" s="38"/>
      <c r="B1713" s="50"/>
      <c r="C1713" s="38"/>
      <c r="D1713" s="39"/>
      <c r="E1713" s="40"/>
    </row>
    <row r="1714" spans="1:5">
      <c r="A1714" s="38"/>
      <c r="B1714" s="50"/>
      <c r="C1714" s="38"/>
      <c r="D1714" s="39"/>
      <c r="E1714" s="40"/>
    </row>
    <row r="1715" spans="1:5">
      <c r="A1715" s="38"/>
      <c r="B1715" s="50"/>
      <c r="C1715" s="38"/>
      <c r="D1715" s="39"/>
      <c r="E1715" s="40"/>
    </row>
    <row r="1716" spans="1:5">
      <c r="A1716" s="38"/>
      <c r="B1716" s="50"/>
      <c r="C1716" s="38"/>
      <c r="D1716" s="39"/>
      <c r="E1716" s="40"/>
    </row>
    <row r="1717" spans="1:5">
      <c r="A1717" s="38"/>
      <c r="B1717" s="50"/>
      <c r="C1717" s="38"/>
      <c r="D1717" s="39"/>
      <c r="E1717" s="40"/>
    </row>
    <row r="1718" spans="1:5">
      <c r="A1718" s="38"/>
      <c r="B1718" s="50"/>
      <c r="C1718" s="38"/>
      <c r="D1718" s="39"/>
      <c r="E1718" s="40"/>
    </row>
    <row r="1719" spans="1:5">
      <c r="A1719" s="38"/>
      <c r="B1719" s="50"/>
      <c r="C1719" s="38"/>
      <c r="D1719" s="39"/>
      <c r="E1719" s="40"/>
    </row>
    <row r="1720" spans="1:5">
      <c r="A1720" s="38"/>
      <c r="B1720" s="50"/>
      <c r="C1720" s="38"/>
      <c r="D1720" s="39"/>
      <c r="E1720" s="40"/>
    </row>
    <row r="1721" spans="1:5">
      <c r="A1721" s="38"/>
      <c r="B1721" s="50"/>
      <c r="C1721" s="38"/>
      <c r="D1721" s="39"/>
      <c r="E1721" s="40"/>
    </row>
    <row r="1722" spans="1:5">
      <c r="A1722" s="38"/>
      <c r="B1722" s="50"/>
      <c r="C1722" s="38"/>
      <c r="D1722" s="39"/>
      <c r="E1722" s="40"/>
    </row>
    <row r="1723" spans="1:5">
      <c r="A1723" s="38"/>
      <c r="B1723" s="50"/>
      <c r="C1723" s="38"/>
      <c r="D1723" s="39"/>
      <c r="E1723" s="40"/>
    </row>
    <row r="1724" spans="1:5">
      <c r="A1724" s="38"/>
      <c r="B1724" s="50"/>
      <c r="C1724" s="38"/>
      <c r="D1724" s="39"/>
      <c r="E1724" s="40"/>
    </row>
    <row r="1725" spans="1:5">
      <c r="A1725" s="38"/>
      <c r="B1725" s="50"/>
      <c r="C1725" s="38"/>
      <c r="D1725" s="39"/>
      <c r="E1725" s="40"/>
    </row>
    <row r="1726" spans="1:5">
      <c r="A1726" s="38"/>
      <c r="B1726" s="50"/>
      <c r="C1726" s="38"/>
      <c r="D1726" s="39"/>
      <c r="E1726" s="40"/>
    </row>
    <row r="1727" spans="1:5">
      <c r="A1727" s="38"/>
      <c r="B1727" s="50"/>
      <c r="C1727" s="38"/>
      <c r="D1727" s="39"/>
      <c r="E1727" s="40"/>
    </row>
    <row r="1728" spans="1:5">
      <c r="A1728" s="38"/>
      <c r="B1728" s="50"/>
      <c r="C1728" s="38"/>
      <c r="D1728" s="39"/>
      <c r="E1728" s="40"/>
    </row>
    <row r="1729" spans="1:5">
      <c r="A1729" s="38"/>
      <c r="B1729" s="50"/>
      <c r="C1729" s="38"/>
      <c r="D1729" s="39"/>
      <c r="E1729" s="40"/>
    </row>
    <row r="1730" spans="1:5">
      <c r="A1730" s="38"/>
      <c r="B1730" s="50"/>
      <c r="C1730" s="38"/>
      <c r="D1730" s="39"/>
      <c r="E1730" s="40"/>
    </row>
    <row r="1731" spans="1:5">
      <c r="A1731" s="38"/>
      <c r="B1731" s="50"/>
      <c r="C1731" s="38"/>
      <c r="D1731" s="39"/>
      <c r="E1731" s="40"/>
    </row>
    <row r="1732" spans="1:5">
      <c r="A1732" s="38"/>
      <c r="B1732" s="50"/>
      <c r="C1732" s="38"/>
      <c r="D1732" s="39"/>
      <c r="E1732" s="40"/>
    </row>
    <row r="1733" spans="1:5">
      <c r="A1733" s="38"/>
      <c r="B1733" s="50"/>
      <c r="C1733" s="38"/>
      <c r="D1733" s="39"/>
      <c r="E1733" s="40"/>
    </row>
    <row r="1734" spans="1:5">
      <c r="A1734" s="38"/>
      <c r="B1734" s="50"/>
      <c r="C1734" s="38"/>
      <c r="D1734" s="39"/>
      <c r="E1734" s="40"/>
    </row>
    <row r="1735" spans="1:5">
      <c r="A1735" s="38"/>
      <c r="B1735" s="50"/>
      <c r="C1735" s="38"/>
      <c r="D1735" s="39"/>
      <c r="E1735" s="40"/>
    </row>
    <row r="1736" spans="1:5">
      <c r="A1736" s="38"/>
      <c r="B1736" s="50"/>
      <c r="C1736" s="38"/>
      <c r="D1736" s="39"/>
      <c r="E1736" s="40"/>
    </row>
    <row r="1737" spans="1:5">
      <c r="A1737" s="38"/>
      <c r="B1737" s="50"/>
      <c r="C1737" s="38"/>
      <c r="D1737" s="39"/>
      <c r="E1737" s="40"/>
    </row>
    <row r="1738" spans="1:5">
      <c r="A1738" s="38"/>
      <c r="B1738" s="50"/>
      <c r="C1738" s="38"/>
      <c r="D1738" s="39"/>
      <c r="E1738" s="40"/>
    </row>
    <row r="1739" spans="1:5">
      <c r="A1739" s="38"/>
      <c r="B1739" s="50"/>
      <c r="C1739" s="38"/>
      <c r="D1739" s="39"/>
      <c r="E1739" s="40"/>
    </row>
    <row r="1740" spans="1:5">
      <c r="A1740" s="38"/>
      <c r="B1740" s="50"/>
      <c r="C1740" s="38"/>
      <c r="D1740" s="39"/>
      <c r="E1740" s="40"/>
    </row>
    <row r="1741" spans="1:5">
      <c r="A1741" s="38"/>
      <c r="B1741" s="50"/>
      <c r="C1741" s="38"/>
      <c r="D1741" s="39"/>
      <c r="E1741" s="40"/>
    </row>
    <row r="1742" spans="1:5">
      <c r="A1742" s="38"/>
      <c r="B1742" s="50"/>
      <c r="C1742" s="38"/>
      <c r="D1742" s="39"/>
      <c r="E1742" s="40"/>
    </row>
    <row r="1743" spans="1:5">
      <c r="A1743" s="38"/>
      <c r="B1743" s="50"/>
      <c r="C1743" s="38"/>
      <c r="D1743" s="39"/>
      <c r="E1743" s="40"/>
    </row>
    <row r="1744" spans="1:5">
      <c r="A1744" s="38"/>
      <c r="B1744" s="50"/>
      <c r="C1744" s="38"/>
      <c r="D1744" s="39"/>
      <c r="E1744" s="40"/>
    </row>
    <row r="1745" spans="1:5">
      <c r="A1745" s="38"/>
      <c r="B1745" s="50"/>
      <c r="C1745" s="38"/>
      <c r="D1745" s="39"/>
      <c r="E1745" s="40"/>
    </row>
    <row r="1746" spans="1:5">
      <c r="A1746" s="38"/>
      <c r="B1746" s="50"/>
      <c r="C1746" s="38"/>
      <c r="D1746" s="39"/>
      <c r="E1746" s="40"/>
    </row>
    <row r="1747" spans="1:5">
      <c r="A1747" s="38"/>
      <c r="B1747" s="50"/>
      <c r="C1747" s="38"/>
      <c r="D1747" s="39"/>
      <c r="E1747" s="40"/>
    </row>
    <row r="1748" spans="1:5">
      <c r="A1748" s="38"/>
      <c r="B1748" s="50"/>
      <c r="C1748" s="38"/>
      <c r="D1748" s="39"/>
      <c r="E1748" s="40"/>
    </row>
    <row r="1749" spans="1:5">
      <c r="A1749" s="38"/>
      <c r="B1749" s="50"/>
      <c r="C1749" s="38"/>
      <c r="D1749" s="39"/>
      <c r="E1749" s="40"/>
    </row>
    <row r="1750" spans="1:5">
      <c r="A1750" s="38"/>
      <c r="B1750" s="50"/>
      <c r="C1750" s="38"/>
      <c r="D1750" s="39"/>
      <c r="E1750" s="40"/>
    </row>
    <row r="1751" spans="1:5">
      <c r="A1751" s="38"/>
      <c r="B1751" s="50"/>
      <c r="C1751" s="38"/>
      <c r="D1751" s="39"/>
      <c r="E1751" s="40"/>
    </row>
    <row r="1752" spans="1:5">
      <c r="A1752" s="38"/>
      <c r="B1752" s="50"/>
      <c r="C1752" s="38"/>
      <c r="D1752" s="39"/>
      <c r="E1752" s="40"/>
    </row>
    <row r="1753" spans="1:5">
      <c r="A1753" s="38"/>
      <c r="B1753" s="50"/>
      <c r="C1753" s="38"/>
      <c r="D1753" s="39"/>
      <c r="E1753" s="40"/>
    </row>
    <row r="1754" spans="1:5">
      <c r="A1754" s="38"/>
      <c r="B1754" s="50"/>
      <c r="C1754" s="38"/>
      <c r="D1754" s="39"/>
      <c r="E1754" s="40"/>
    </row>
    <row r="1755" spans="1:5">
      <c r="A1755" s="38"/>
      <c r="B1755" s="50"/>
      <c r="C1755" s="38"/>
      <c r="D1755" s="39"/>
      <c r="E1755" s="40"/>
    </row>
    <row r="1756" spans="1:5">
      <c r="A1756" s="38"/>
      <c r="B1756" s="50"/>
      <c r="C1756" s="38"/>
      <c r="D1756" s="39"/>
      <c r="E1756" s="40"/>
    </row>
    <row r="1757" spans="1:5">
      <c r="A1757" s="38"/>
      <c r="B1757" s="50"/>
      <c r="C1757" s="38"/>
      <c r="D1757" s="39"/>
      <c r="E1757" s="40"/>
    </row>
    <row r="1758" spans="1:5">
      <c r="A1758" s="38"/>
      <c r="B1758" s="50"/>
      <c r="C1758" s="38"/>
      <c r="D1758" s="39"/>
      <c r="E1758" s="40"/>
    </row>
    <row r="1759" spans="1:5">
      <c r="A1759" s="38"/>
      <c r="B1759" s="50"/>
      <c r="C1759" s="38"/>
      <c r="D1759" s="39"/>
      <c r="E1759" s="40"/>
    </row>
    <row r="1760" spans="1:5">
      <c r="A1760" s="38"/>
      <c r="B1760" s="50"/>
      <c r="C1760" s="38"/>
      <c r="D1760" s="39"/>
      <c r="E1760" s="40"/>
    </row>
    <row r="1761" spans="1:5">
      <c r="A1761" s="38"/>
      <c r="B1761" s="50"/>
      <c r="C1761" s="38"/>
      <c r="D1761" s="39"/>
      <c r="E1761" s="40"/>
    </row>
    <row r="1762" spans="1:5">
      <c r="A1762" s="38"/>
      <c r="B1762" s="50"/>
      <c r="C1762" s="38"/>
      <c r="D1762" s="39"/>
      <c r="E1762" s="40"/>
    </row>
    <row r="1763" spans="1:5">
      <c r="A1763" s="38"/>
      <c r="B1763" s="50"/>
      <c r="C1763" s="38"/>
      <c r="D1763" s="39"/>
      <c r="E1763" s="40"/>
    </row>
    <row r="1764" spans="1:5">
      <c r="A1764" s="38"/>
      <c r="B1764" s="50"/>
      <c r="C1764" s="38"/>
      <c r="D1764" s="39"/>
      <c r="E1764" s="40"/>
    </row>
    <row r="1765" spans="1:5">
      <c r="A1765" s="38"/>
      <c r="B1765" s="50"/>
      <c r="C1765" s="38"/>
      <c r="D1765" s="39"/>
      <c r="E1765" s="40"/>
    </row>
    <row r="1766" spans="1:5">
      <c r="A1766" s="38"/>
      <c r="B1766" s="50"/>
      <c r="C1766" s="38"/>
      <c r="D1766" s="39"/>
      <c r="E1766" s="40"/>
    </row>
    <row r="1767" spans="1:5">
      <c r="A1767" s="38"/>
      <c r="B1767" s="50"/>
      <c r="C1767" s="38"/>
      <c r="D1767" s="39"/>
      <c r="E1767" s="40"/>
    </row>
    <row r="1768" spans="1:5">
      <c r="A1768" s="38"/>
      <c r="B1768" s="50"/>
      <c r="C1768" s="38"/>
      <c r="D1768" s="39"/>
      <c r="E1768" s="40"/>
    </row>
    <row r="1769" spans="1:5">
      <c r="A1769" s="38"/>
      <c r="B1769" s="50"/>
      <c r="C1769" s="38"/>
      <c r="D1769" s="39"/>
      <c r="E1769" s="40"/>
    </row>
    <row r="1770" spans="1:5">
      <c r="A1770" s="38"/>
      <c r="B1770" s="50"/>
      <c r="C1770" s="38"/>
      <c r="D1770" s="39"/>
      <c r="E1770" s="40"/>
    </row>
    <row r="1771" spans="1:5">
      <c r="A1771" s="38"/>
      <c r="B1771" s="50"/>
      <c r="C1771" s="38"/>
      <c r="D1771" s="39"/>
      <c r="E1771" s="40"/>
    </row>
    <row r="1772" spans="1:5">
      <c r="A1772" s="38"/>
      <c r="B1772" s="50"/>
      <c r="C1772" s="38"/>
      <c r="D1772" s="39"/>
      <c r="E1772" s="40"/>
    </row>
    <row r="1773" spans="1:5">
      <c r="A1773" s="38"/>
      <c r="B1773" s="50"/>
      <c r="C1773" s="38"/>
      <c r="D1773" s="39"/>
      <c r="E1773" s="40"/>
    </row>
    <row r="1774" spans="1:5">
      <c r="A1774" s="38"/>
      <c r="B1774" s="50"/>
      <c r="C1774" s="38"/>
      <c r="D1774" s="39"/>
      <c r="E1774" s="40"/>
    </row>
    <row r="1775" spans="1:5">
      <c r="A1775" s="38"/>
      <c r="B1775" s="50"/>
      <c r="C1775" s="38"/>
      <c r="D1775" s="39"/>
      <c r="E1775" s="40"/>
    </row>
    <row r="1776" spans="1:5">
      <c r="A1776" s="38"/>
      <c r="B1776" s="50"/>
      <c r="C1776" s="38"/>
      <c r="D1776" s="39"/>
      <c r="E1776" s="40"/>
    </row>
    <row r="1777" spans="1:5">
      <c r="A1777" s="38"/>
      <c r="B1777" s="50"/>
      <c r="C1777" s="38"/>
      <c r="D1777" s="39"/>
      <c r="E1777" s="40"/>
    </row>
    <row r="1778" spans="1:5">
      <c r="A1778" s="38"/>
      <c r="B1778" s="50"/>
      <c r="C1778" s="38"/>
      <c r="D1778" s="39"/>
      <c r="E1778" s="40"/>
    </row>
    <row r="1779" spans="1:5">
      <c r="A1779" s="38"/>
      <c r="B1779" s="50"/>
      <c r="C1779" s="38"/>
      <c r="D1779" s="39"/>
      <c r="E1779" s="40"/>
    </row>
    <row r="1780" spans="1:5">
      <c r="A1780" s="38"/>
      <c r="B1780" s="50"/>
      <c r="C1780" s="38"/>
      <c r="D1780" s="39"/>
      <c r="E1780" s="40"/>
    </row>
    <row r="1781" spans="1:5">
      <c r="A1781" s="38"/>
      <c r="B1781" s="50"/>
      <c r="C1781" s="38"/>
      <c r="D1781" s="39"/>
      <c r="E1781" s="40"/>
    </row>
    <row r="1782" spans="1:5">
      <c r="A1782" s="38"/>
      <c r="B1782" s="50"/>
      <c r="C1782" s="38"/>
      <c r="D1782" s="39"/>
      <c r="E1782" s="40"/>
    </row>
    <row r="1783" spans="1:5">
      <c r="A1783" s="38"/>
      <c r="B1783" s="50"/>
      <c r="C1783" s="38"/>
      <c r="D1783" s="39"/>
      <c r="E1783" s="40"/>
    </row>
    <row r="1784" spans="1:5">
      <c r="A1784" s="38"/>
      <c r="B1784" s="50"/>
      <c r="C1784" s="38"/>
      <c r="D1784" s="39"/>
      <c r="E1784" s="40"/>
    </row>
    <row r="1785" spans="1:5">
      <c r="A1785" s="38"/>
      <c r="B1785" s="50"/>
      <c r="C1785" s="38"/>
      <c r="D1785" s="39"/>
      <c r="E1785" s="40"/>
    </row>
    <row r="1786" spans="1:5">
      <c r="A1786" s="38"/>
      <c r="B1786" s="50"/>
      <c r="C1786" s="38"/>
      <c r="D1786" s="39"/>
      <c r="E1786" s="40"/>
    </row>
    <row r="1787" spans="1:5">
      <c r="A1787" s="38"/>
      <c r="B1787" s="50"/>
      <c r="C1787" s="38"/>
      <c r="D1787" s="39"/>
      <c r="E1787" s="40"/>
    </row>
    <row r="1788" spans="1:5">
      <c r="A1788" s="38"/>
      <c r="B1788" s="50"/>
      <c r="C1788" s="38"/>
      <c r="D1788" s="39"/>
      <c r="E1788" s="40"/>
    </row>
    <row r="1789" spans="1:5">
      <c r="A1789" s="38"/>
      <c r="B1789" s="50"/>
      <c r="C1789" s="38"/>
      <c r="D1789" s="39"/>
      <c r="E1789" s="40"/>
    </row>
    <row r="1790" spans="1:5">
      <c r="A1790" s="38"/>
      <c r="B1790" s="50"/>
      <c r="C1790" s="38"/>
      <c r="D1790" s="39"/>
      <c r="E1790" s="40"/>
    </row>
    <row r="1791" spans="1:5">
      <c r="A1791" s="38"/>
      <c r="B1791" s="50"/>
      <c r="C1791" s="38"/>
      <c r="D1791" s="39"/>
      <c r="E1791" s="40"/>
    </row>
  </sheetData>
  <autoFilter ref="A1:G1"/>
  <phoneticPr fontId="1" type="noConversion"/>
  <pageMargins left="0.75" right="0.75" top="1" bottom="1" header="0.5" footer="0.5"/>
  <pageSetup paperSize="10" orientation="portrait" horizontalDpi="4294967292" verticalDpi="4294967292"/>
  <colBreaks count="1" manualBreakCount="1">
    <brk id="5" max="1048575" man="1" pt="1"/>
  </colBreaks>
  <ignoredErrors>
    <ignoredError sqref="B2:B13 B223:B224 B371 B456 B531:B532 B534:B535 B543:B553 B380:B381 B287 B231 B46:B47 B84:B85 C613:E613 B623:B630 B632:B635 B636:E636 B637:B638 B639:E641 B642 B643:E644 B647 C665:E665 C670:E670 B712:E712 B720:E720 B722:E722 B723 B726:B727 B728:E731 B732 B302 B798 B660 B668 B661:E661 B491 B494 B865 B867:B871 B899 B901:B904 B907:B908 B909:E909 B910 G910:G918 B912:B920 B162:B163 B24:B25 B106:B109 B58:B61 B178 B933:H934 B935:B936 D935:H936 B937:H938 B939:B945 B947 B195:B197 B216 B509 B199:B201 B35 B226:B228 B294:B297 B289 B213 B209 B391 B932:E932 G932:H932 B327:B330 B351 B353 B339 B335 B337 B505 B645:B646 B458:B461 B15:B19 B761:B770 B292 B341 B343 B386:B387 B500:B503 B961:B966 B967:H970 B393:B394 B396 B971:B973 B974:H974 B600:B621 B975:B976 B1002:B1007 B517:B529 B512:B514 B1031:B1035 B1039:B1041 B979:B1000 B157:B159 B1052:B1053 B1059:B1068 B1074 B1082:B1083 B1120:B1121 B1123:B1126 B1131:B1138 B1144:B1146 B1107:B1118 B470:B473 B66:B79 B558:B598 B649:B657 B555:B556 B114:B121 B125:B153 B662:B666 B702:B707 B695:B700 B746:B747 B670:B676 B679:B685 B1094:B1098 B1101:B1103 B1185:B1221 B1010:B1025 B780:B795 B1148:B1160 B1129 B713:B719 B840:B861 B1275:B1278 B819:B836 B863 B1166:B1183 B921:B931 G920:G928 B873:B897 B800:B816 B1100 B1161:B1163" numberStoredAsText="1"/>
    <ignoredError sqref="B489:B490 B506:B507 B54:B55 B179 B57 B52 B474 B441:B453 B229:B230 B62:B63 B48 B293 B217:B222 B533 B372:B376 B182:B188 B271:B286 B232:B244 B400:B401 B81:B83 B103:B105 B300:B301 B354:B367 B667 B498:B499 B288 B161 B99:B101 B26:B34 B164:B170 B20:B22 B176:B177 B190:B194 B214:B215 B198 B36 B225 B210:B212 B202:B208 B303:B316 B344:B346 B352 B338 B331:B334 B336 B495 B492:B493 B377:B379 B290:B291 B269 B340 B342 B390 B86:B97 B392 B395 B382:B385 B397:B398 B388 B122:B124 B686 B701 B251 B23 B317:B326 B347:B350" twoDigitTextYear="1" numberStoredAsText="1"/>
    <ignoredError sqref="A49:B51 A48 A64:B65 A62:A63 A249:B249 A171:B171 A441:A453 A475:B482 A474 A53:B53 A52 A160:B160 A57 A189:B189 A56:B56 A54:A55 A229:A244 A510:B511 A506:A507 A498:A499 A489:A490 A439:B439 A293 A217:A222 A454:B455 A457:B457 A372:A376 A271:A286 A400:A401 A37:B39 A81:A83 A103:A105 B648 A300:A301 A368:B370 A354:A367 A288 A179:A188 A99:A101 A26:A36 A161:A170 A20:A22 A45:B45 A40 A41:B43 A172:A177 A190:A194 A214:A215 A508:B508 A198 A225 A210:A212 A202:A208 A245:B247 A390 A110:A112 A420:B420 A303:A316 A344:A346 A352 A338 A331:A334 A336 A462:B469 A484:B488 A483 A495 A437:B437 A422:B422 A424:B425 A428:B428 A431:B432 A434:B434 A492:A493 A113:B113 A470:A471 A290:A291 A269 A340 A342 A418:B418 A402:B416 A86:A97 A392 A395 A382:A386 B1001 A397:A398 A388 A114:A159 A686:A687 A251 A693:A713 A679:A683 A684:A685 A23 A317:A326 A347:A350 A377:A379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3"/>
  <sheetViews>
    <sheetView tabSelected="1" zoomScale="150" zoomScaleNormal="150" zoomScalePageLayoutView="150" workbookViewId="0">
      <selection activeCell="G5" sqref="G5"/>
    </sheetView>
  </sheetViews>
  <sheetFormatPr baseColWidth="10" defaultRowHeight="13" x14ac:dyDescent="0"/>
  <cols>
    <col min="1" max="1" width="10.85546875" bestFit="1" customWidth="1"/>
    <col min="2" max="2" width="16.28515625" customWidth="1"/>
    <col min="3" max="3" width="11.140625" bestFit="1" customWidth="1"/>
    <col min="4" max="4" width="36.140625" customWidth="1"/>
    <col min="5" max="5" width="11" style="227" bestFit="1" customWidth="1"/>
    <col min="6" max="6" width="20.5703125" customWidth="1"/>
    <col min="7" max="7" width="15.85546875" customWidth="1"/>
    <col min="8" max="8" width="15" customWidth="1"/>
  </cols>
  <sheetData>
    <row r="1" spans="1:6" ht="22">
      <c r="A1" s="55" t="s">
        <v>1885</v>
      </c>
      <c r="B1" s="56" t="s">
        <v>2191</v>
      </c>
      <c r="C1" s="55" t="s">
        <v>2319</v>
      </c>
      <c r="D1" s="55" t="s">
        <v>2469</v>
      </c>
      <c r="E1" s="57" t="s">
        <v>2113</v>
      </c>
      <c r="F1" s="80" t="s">
        <v>355</v>
      </c>
    </row>
    <row r="2" spans="1:6">
      <c r="A2" s="38">
        <v>41280</v>
      </c>
      <c r="B2" s="50">
        <v>1676795202</v>
      </c>
      <c r="C2" s="38">
        <v>41250</v>
      </c>
      <c r="D2" s="39" t="s">
        <v>686</v>
      </c>
      <c r="E2" s="230">
        <v>30.73</v>
      </c>
      <c r="F2" s="67" t="s">
        <v>3451</v>
      </c>
    </row>
    <row r="3" spans="1:6">
      <c r="A3" s="159">
        <v>41280</v>
      </c>
      <c r="B3" s="160">
        <v>1683197624</v>
      </c>
      <c r="C3" s="161">
        <v>41250</v>
      </c>
      <c r="D3" s="162" t="s">
        <v>686</v>
      </c>
      <c r="E3" s="231">
        <v>27.45</v>
      </c>
      <c r="F3" s="163" t="s">
        <v>3451</v>
      </c>
    </row>
    <row r="4" spans="1:6">
      <c r="A4" s="164">
        <v>41280</v>
      </c>
      <c r="B4" s="50">
        <v>1683197624</v>
      </c>
      <c r="C4" s="38">
        <v>41250</v>
      </c>
      <c r="D4" s="39" t="s">
        <v>686</v>
      </c>
      <c r="E4" s="230">
        <v>9.15</v>
      </c>
      <c r="F4" s="67" t="s">
        <v>3452</v>
      </c>
    </row>
    <row r="5" spans="1:6">
      <c r="A5" s="164">
        <v>41280</v>
      </c>
      <c r="B5" s="50">
        <v>1683197624</v>
      </c>
      <c r="C5" s="38">
        <v>41250</v>
      </c>
      <c r="D5" s="39" t="s">
        <v>686</v>
      </c>
      <c r="E5" s="230">
        <v>22.88</v>
      </c>
      <c r="F5" s="67" t="s">
        <v>77</v>
      </c>
    </row>
    <row r="6" spans="1:6">
      <c r="A6" s="165">
        <v>41280</v>
      </c>
      <c r="B6" s="166">
        <v>1683197624</v>
      </c>
      <c r="C6" s="167">
        <v>41250</v>
      </c>
      <c r="D6" s="168" t="s">
        <v>686</v>
      </c>
      <c r="E6" s="232">
        <v>30.73</v>
      </c>
      <c r="F6" s="169" t="s">
        <v>3453</v>
      </c>
    </row>
    <row r="7" spans="1:6">
      <c r="A7" s="180">
        <v>41284</v>
      </c>
      <c r="B7" s="179">
        <v>11818</v>
      </c>
      <c r="C7" s="180">
        <v>41346</v>
      </c>
      <c r="D7" s="179" t="s">
        <v>3529</v>
      </c>
      <c r="E7" s="230">
        <v>600</v>
      </c>
      <c r="F7" s="67" t="s">
        <v>3521</v>
      </c>
    </row>
    <row r="8" spans="1:6">
      <c r="A8" s="180">
        <v>41285</v>
      </c>
      <c r="B8" s="179">
        <v>8446705</v>
      </c>
      <c r="C8" s="180">
        <v>41284</v>
      </c>
      <c r="D8" s="179" t="s">
        <v>530</v>
      </c>
      <c r="E8" s="230">
        <v>13.89</v>
      </c>
      <c r="F8" s="67" t="s">
        <v>3451</v>
      </c>
    </row>
    <row r="9" spans="1:6">
      <c r="A9" s="180">
        <v>41285</v>
      </c>
      <c r="B9" s="179">
        <v>2522721</v>
      </c>
      <c r="C9" s="180">
        <v>41284</v>
      </c>
      <c r="D9" s="179" t="s">
        <v>530</v>
      </c>
      <c r="E9" s="230">
        <v>10.4</v>
      </c>
      <c r="F9" s="67" t="s">
        <v>3451</v>
      </c>
    </row>
    <row r="10" spans="1:6">
      <c r="A10" s="170">
        <v>41292</v>
      </c>
      <c r="B10" s="171">
        <v>218</v>
      </c>
      <c r="C10" s="172">
        <v>41272</v>
      </c>
      <c r="D10" s="171" t="s">
        <v>3454</v>
      </c>
      <c r="E10" s="231">
        <v>230.23</v>
      </c>
      <c r="F10" s="163" t="s">
        <v>3451</v>
      </c>
    </row>
    <row r="11" spans="1:6">
      <c r="A11" s="173">
        <v>41292</v>
      </c>
      <c r="B11" s="174">
        <v>218</v>
      </c>
      <c r="C11" s="175">
        <v>41272</v>
      </c>
      <c r="D11" s="174" t="s">
        <v>3454</v>
      </c>
      <c r="E11" s="232">
        <v>179.06</v>
      </c>
      <c r="F11" s="169" t="s">
        <v>3453</v>
      </c>
    </row>
    <row r="12" spans="1:6">
      <c r="A12" s="176">
        <v>41292</v>
      </c>
      <c r="B12" s="177">
        <v>1111</v>
      </c>
      <c r="C12" s="176">
        <v>41273</v>
      </c>
      <c r="D12" s="177" t="s">
        <v>987</v>
      </c>
      <c r="E12" s="230">
        <v>600</v>
      </c>
      <c r="F12" s="178" t="s">
        <v>3451</v>
      </c>
    </row>
    <row r="13" spans="1:6">
      <c r="A13" s="176">
        <v>41292</v>
      </c>
      <c r="B13" s="178">
        <v>3161005147</v>
      </c>
      <c r="C13" s="62">
        <v>41262</v>
      </c>
      <c r="D13" s="179" t="s">
        <v>285</v>
      </c>
      <c r="E13" s="230">
        <v>85.5</v>
      </c>
      <c r="F13" s="67" t="s">
        <v>3451</v>
      </c>
    </row>
    <row r="14" spans="1:6">
      <c r="A14" s="176">
        <v>41292</v>
      </c>
      <c r="B14" s="178">
        <v>3161005146</v>
      </c>
      <c r="C14" s="62">
        <v>41262</v>
      </c>
      <c r="D14" s="179" t="s">
        <v>285</v>
      </c>
      <c r="E14" s="230">
        <v>85.5</v>
      </c>
      <c r="F14" s="67" t="s">
        <v>3451</v>
      </c>
    </row>
    <row r="15" spans="1:6">
      <c r="A15" s="176">
        <v>41292</v>
      </c>
      <c r="B15" s="178">
        <v>3161005145</v>
      </c>
      <c r="C15" s="62">
        <v>41262</v>
      </c>
      <c r="D15" s="179" t="s">
        <v>285</v>
      </c>
      <c r="E15" s="230">
        <v>110</v>
      </c>
      <c r="F15" s="67" t="s">
        <v>3451</v>
      </c>
    </row>
    <row r="16" spans="1:6" s="142" customFormat="1" ht="10">
      <c r="A16" s="176">
        <v>41292</v>
      </c>
      <c r="B16" s="178">
        <v>17553</v>
      </c>
      <c r="C16" s="62">
        <v>41258</v>
      </c>
      <c r="D16" s="179" t="s">
        <v>3455</v>
      </c>
      <c r="E16" s="230">
        <v>1205.3599999999999</v>
      </c>
      <c r="F16" s="67" t="s">
        <v>3456</v>
      </c>
    </row>
    <row r="17" spans="1:6" s="142" customFormat="1" ht="10">
      <c r="A17" s="176">
        <v>41292</v>
      </c>
      <c r="B17" s="178">
        <v>482</v>
      </c>
      <c r="C17" s="62">
        <v>41263</v>
      </c>
      <c r="D17" s="179" t="s">
        <v>3457</v>
      </c>
      <c r="E17" s="230">
        <v>64</v>
      </c>
      <c r="F17" s="67" t="s">
        <v>3451</v>
      </c>
    </row>
    <row r="18" spans="1:6" s="142" customFormat="1" ht="10">
      <c r="A18" s="176">
        <v>41292</v>
      </c>
      <c r="B18" s="178">
        <v>14048</v>
      </c>
      <c r="C18" s="62">
        <v>41262</v>
      </c>
      <c r="D18" s="179" t="s">
        <v>981</v>
      </c>
      <c r="E18" s="230">
        <v>741.76</v>
      </c>
      <c r="F18" s="67" t="s">
        <v>3451</v>
      </c>
    </row>
    <row r="19" spans="1:6" s="142" customFormat="1" ht="10">
      <c r="A19" s="176">
        <v>41292</v>
      </c>
      <c r="B19" s="178">
        <v>10</v>
      </c>
      <c r="C19" s="62">
        <v>41262</v>
      </c>
      <c r="D19" s="179" t="s">
        <v>3458</v>
      </c>
      <c r="E19" s="230">
        <v>1760</v>
      </c>
      <c r="F19" s="67" t="s">
        <v>3451</v>
      </c>
    </row>
    <row r="20" spans="1:6" s="142" customFormat="1" ht="10">
      <c r="A20" s="176">
        <v>41292</v>
      </c>
      <c r="B20" s="178" t="s">
        <v>3459</v>
      </c>
      <c r="C20" s="62">
        <v>41241</v>
      </c>
      <c r="D20" s="179" t="s">
        <v>488</v>
      </c>
      <c r="E20" s="230">
        <v>680.42</v>
      </c>
      <c r="F20" s="67" t="s">
        <v>3451</v>
      </c>
    </row>
    <row r="21" spans="1:6" s="142" customFormat="1" ht="10">
      <c r="A21" s="176">
        <v>41292</v>
      </c>
      <c r="B21" s="178" t="s">
        <v>3460</v>
      </c>
      <c r="C21" s="62">
        <v>41257</v>
      </c>
      <c r="D21" s="179" t="s">
        <v>488</v>
      </c>
      <c r="E21" s="230">
        <v>70.8</v>
      </c>
      <c r="F21" s="67" t="s">
        <v>3451</v>
      </c>
    </row>
    <row r="22" spans="1:6" s="142" customFormat="1" ht="10">
      <c r="A22" s="176">
        <v>41292</v>
      </c>
      <c r="B22" s="178" t="s">
        <v>3461</v>
      </c>
      <c r="C22" s="62">
        <v>41244</v>
      </c>
      <c r="D22" s="179" t="s">
        <v>488</v>
      </c>
      <c r="E22" s="230">
        <v>23.85</v>
      </c>
      <c r="F22" s="67" t="s">
        <v>3451</v>
      </c>
    </row>
    <row r="23" spans="1:6" s="142" customFormat="1" ht="10">
      <c r="A23" s="176">
        <v>41292</v>
      </c>
      <c r="B23" s="178" t="s">
        <v>3462</v>
      </c>
      <c r="C23" s="62">
        <v>41272</v>
      </c>
      <c r="D23" s="179" t="s">
        <v>684</v>
      </c>
      <c r="E23" s="230">
        <v>49.41</v>
      </c>
      <c r="F23" s="67" t="s">
        <v>3451</v>
      </c>
    </row>
    <row r="24" spans="1:6" s="142" customFormat="1" ht="10">
      <c r="A24" s="176">
        <v>41292</v>
      </c>
      <c r="B24" s="178"/>
      <c r="C24" s="62">
        <v>41273</v>
      </c>
      <c r="D24" s="179" t="s">
        <v>3463</v>
      </c>
      <c r="E24" s="230">
        <v>640</v>
      </c>
      <c r="F24" s="67" t="s">
        <v>3451</v>
      </c>
    </row>
    <row r="25" spans="1:6" s="142" customFormat="1" ht="10">
      <c r="A25" s="176">
        <v>41292</v>
      </c>
      <c r="B25" s="178" t="s">
        <v>3465</v>
      </c>
      <c r="C25" s="62">
        <v>41262</v>
      </c>
      <c r="D25" s="179" t="s">
        <v>3464</v>
      </c>
      <c r="E25" s="230">
        <v>110</v>
      </c>
      <c r="F25" s="67" t="s">
        <v>3451</v>
      </c>
    </row>
    <row r="26" spans="1:6" s="142" customFormat="1" ht="10">
      <c r="A26" s="176">
        <v>41292</v>
      </c>
      <c r="B26" s="178" t="s">
        <v>3466</v>
      </c>
      <c r="C26" s="62">
        <v>41262</v>
      </c>
      <c r="D26" s="179" t="s">
        <v>3464</v>
      </c>
      <c r="E26" s="230">
        <v>594</v>
      </c>
      <c r="F26" s="67" t="s">
        <v>3451</v>
      </c>
    </row>
    <row r="27" spans="1:6" s="142" customFormat="1" ht="10">
      <c r="A27" s="176">
        <v>41292</v>
      </c>
      <c r="B27" s="178">
        <v>502</v>
      </c>
      <c r="C27" s="62">
        <v>41272</v>
      </c>
      <c r="D27" s="179" t="s">
        <v>793</v>
      </c>
      <c r="E27" s="230">
        <v>54.9</v>
      </c>
      <c r="F27" s="67" t="s">
        <v>3451</v>
      </c>
    </row>
    <row r="28" spans="1:6" s="142" customFormat="1" ht="10">
      <c r="A28" s="176">
        <v>41292</v>
      </c>
      <c r="B28" s="178">
        <v>818</v>
      </c>
      <c r="C28" s="62">
        <v>41272</v>
      </c>
      <c r="D28" s="179" t="s">
        <v>793</v>
      </c>
      <c r="E28" s="230">
        <v>1.33</v>
      </c>
      <c r="F28" s="67" t="s">
        <v>3451</v>
      </c>
    </row>
    <row r="29" spans="1:6" s="142" customFormat="1" ht="10">
      <c r="A29" s="176">
        <v>41292</v>
      </c>
      <c r="B29" s="178">
        <v>754</v>
      </c>
      <c r="C29" s="62">
        <v>41249</v>
      </c>
      <c r="D29" s="179" t="s">
        <v>793</v>
      </c>
      <c r="E29" s="230">
        <v>12.45</v>
      </c>
      <c r="F29" s="67" t="s">
        <v>3451</v>
      </c>
    </row>
    <row r="30" spans="1:6" s="142" customFormat="1" ht="10">
      <c r="A30" s="176">
        <v>41292</v>
      </c>
      <c r="B30" s="178">
        <v>784</v>
      </c>
      <c r="C30" s="62">
        <v>41258</v>
      </c>
      <c r="D30" s="179" t="s">
        <v>793</v>
      </c>
      <c r="E30" s="230">
        <v>2.4</v>
      </c>
      <c r="F30" s="67" t="s">
        <v>3456</v>
      </c>
    </row>
    <row r="31" spans="1:6" s="142" customFormat="1" ht="10">
      <c r="A31" s="170">
        <v>41292</v>
      </c>
      <c r="B31" s="163">
        <v>789</v>
      </c>
      <c r="C31" s="161">
        <v>41258</v>
      </c>
      <c r="D31" s="171" t="s">
        <v>793</v>
      </c>
      <c r="E31" s="231">
        <v>1085</v>
      </c>
      <c r="F31" s="163" t="s">
        <v>3451</v>
      </c>
    </row>
    <row r="32" spans="1:6" s="142" customFormat="1" ht="10">
      <c r="A32" s="173">
        <v>41292</v>
      </c>
      <c r="B32" s="169">
        <v>789</v>
      </c>
      <c r="C32" s="167">
        <v>41258</v>
      </c>
      <c r="D32" s="174" t="s">
        <v>793</v>
      </c>
      <c r="E32" s="232">
        <v>26.47</v>
      </c>
      <c r="F32" s="169" t="s">
        <v>3451</v>
      </c>
    </row>
    <row r="33" spans="1:6" s="142" customFormat="1" ht="10">
      <c r="A33" s="170">
        <v>41292</v>
      </c>
      <c r="B33" s="163">
        <v>815</v>
      </c>
      <c r="C33" s="161">
        <v>41272</v>
      </c>
      <c r="D33" s="171" t="s">
        <v>793</v>
      </c>
      <c r="E33" s="231">
        <v>100</v>
      </c>
      <c r="F33" s="163" t="s">
        <v>3451</v>
      </c>
    </row>
    <row r="34" spans="1:6" s="142" customFormat="1" ht="10">
      <c r="A34" s="173">
        <v>41292</v>
      </c>
      <c r="B34" s="169">
        <v>815</v>
      </c>
      <c r="C34" s="167">
        <v>41272</v>
      </c>
      <c r="D34" s="174" t="s">
        <v>793</v>
      </c>
      <c r="E34" s="232">
        <v>2.44</v>
      </c>
      <c r="F34" s="169" t="s">
        <v>3451</v>
      </c>
    </row>
    <row r="35" spans="1:6" s="142" customFormat="1" ht="10">
      <c r="A35" s="170">
        <v>41292</v>
      </c>
      <c r="B35" s="163">
        <v>464</v>
      </c>
      <c r="C35" s="161">
        <v>41249</v>
      </c>
      <c r="D35" s="171" t="s">
        <v>793</v>
      </c>
      <c r="E35" s="231">
        <v>510.87</v>
      </c>
      <c r="F35" s="163" t="s">
        <v>3451</v>
      </c>
    </row>
    <row r="36" spans="1:6" s="142" customFormat="1" ht="10">
      <c r="A36" s="173">
        <v>41292</v>
      </c>
      <c r="B36" s="169">
        <v>464</v>
      </c>
      <c r="C36" s="167">
        <v>41249</v>
      </c>
      <c r="D36" s="174" t="s">
        <v>793</v>
      </c>
      <c r="E36" s="232">
        <v>2</v>
      </c>
      <c r="F36" s="169" t="s">
        <v>3451</v>
      </c>
    </row>
    <row r="37" spans="1:6" s="142" customFormat="1" ht="10">
      <c r="A37" s="170">
        <v>41292</v>
      </c>
      <c r="B37" s="163">
        <v>477</v>
      </c>
      <c r="C37" s="161">
        <v>41258</v>
      </c>
      <c r="D37" s="171" t="s">
        <v>793</v>
      </c>
      <c r="E37" s="231">
        <v>98</v>
      </c>
      <c r="F37" s="163" t="s">
        <v>3456</v>
      </c>
    </row>
    <row r="38" spans="1:6" s="142" customFormat="1" ht="10">
      <c r="A38" s="173">
        <v>41292</v>
      </c>
      <c r="B38" s="169">
        <v>477</v>
      </c>
      <c r="C38" s="167">
        <v>41258</v>
      </c>
      <c r="D38" s="174" t="s">
        <v>793</v>
      </c>
      <c r="E38" s="232">
        <v>2</v>
      </c>
      <c r="F38" s="169" t="s">
        <v>3456</v>
      </c>
    </row>
    <row r="39" spans="1:6" s="142" customFormat="1" ht="13" customHeight="1">
      <c r="A39" s="180">
        <v>41296</v>
      </c>
      <c r="B39" s="67">
        <v>17514</v>
      </c>
      <c r="C39" s="38">
        <v>41292</v>
      </c>
      <c r="D39" s="179" t="s">
        <v>922</v>
      </c>
      <c r="E39" s="230">
        <v>1000.02</v>
      </c>
      <c r="F39" s="67" t="s">
        <v>3452</v>
      </c>
    </row>
    <row r="40" spans="1:6" s="142" customFormat="1" ht="11" customHeight="1">
      <c r="A40" s="180">
        <v>41302</v>
      </c>
      <c r="B40" s="67">
        <v>325886</v>
      </c>
      <c r="C40" s="38">
        <v>41304</v>
      </c>
      <c r="D40" s="179" t="s">
        <v>3569</v>
      </c>
      <c r="E40" s="230">
        <v>48.98</v>
      </c>
      <c r="F40" s="67" t="s">
        <v>3452</v>
      </c>
    </row>
    <row r="41" spans="1:6" s="142" customFormat="1" ht="11" customHeight="1">
      <c r="A41" s="180">
        <v>41305</v>
      </c>
      <c r="B41" s="67">
        <v>100202851</v>
      </c>
      <c r="C41" s="38">
        <v>41304</v>
      </c>
      <c r="D41" s="179" t="s">
        <v>844</v>
      </c>
      <c r="E41" s="230">
        <v>210</v>
      </c>
      <c r="F41" s="67" t="s">
        <v>3451</v>
      </c>
    </row>
    <row r="42" spans="1:6" s="142" customFormat="1" ht="11" customHeight="1">
      <c r="A42" s="180">
        <v>41308</v>
      </c>
      <c r="B42" s="67">
        <v>630328</v>
      </c>
      <c r="C42" s="38">
        <v>41332</v>
      </c>
      <c r="D42" s="179" t="s">
        <v>3569</v>
      </c>
      <c r="E42" s="230">
        <v>12.2</v>
      </c>
      <c r="F42" s="67" t="s">
        <v>3452</v>
      </c>
    </row>
    <row r="43" spans="1:6" s="142" customFormat="1" ht="11" customHeight="1">
      <c r="A43" s="180">
        <v>41311</v>
      </c>
      <c r="B43" s="67">
        <v>1774074647</v>
      </c>
      <c r="C43" s="38">
        <v>41281</v>
      </c>
      <c r="D43" s="179" t="s">
        <v>686</v>
      </c>
      <c r="E43" s="230">
        <v>33.619999999999997</v>
      </c>
      <c r="F43" s="67" t="s">
        <v>3451</v>
      </c>
    </row>
    <row r="44" spans="1:6" s="142" customFormat="1" ht="11" customHeight="1">
      <c r="A44" s="176">
        <v>41314</v>
      </c>
      <c r="B44" s="178">
        <v>1074</v>
      </c>
      <c r="C44" s="62">
        <v>41273</v>
      </c>
      <c r="D44" s="179" t="s">
        <v>442</v>
      </c>
      <c r="E44" s="230">
        <v>610</v>
      </c>
      <c r="F44" s="67" t="s">
        <v>3451</v>
      </c>
    </row>
    <row r="45" spans="1:6" s="142" customFormat="1" ht="13" customHeight="1">
      <c r="A45" s="176">
        <v>41314</v>
      </c>
      <c r="B45" s="178">
        <v>75</v>
      </c>
      <c r="C45" s="62">
        <v>41248</v>
      </c>
      <c r="D45" s="179" t="s">
        <v>3490</v>
      </c>
      <c r="E45" s="230">
        <v>5426.56</v>
      </c>
      <c r="F45" s="67" t="s">
        <v>3451</v>
      </c>
    </row>
    <row r="46" spans="1:6">
      <c r="A46" s="176">
        <v>41314</v>
      </c>
      <c r="B46" s="178">
        <v>819</v>
      </c>
      <c r="C46" s="62">
        <v>41272</v>
      </c>
      <c r="D46" s="179" t="s">
        <v>793</v>
      </c>
      <c r="E46" s="230">
        <v>11.19</v>
      </c>
      <c r="F46" s="67" t="s">
        <v>3456</v>
      </c>
    </row>
    <row r="47" spans="1:6">
      <c r="A47" s="176">
        <v>41314</v>
      </c>
      <c r="B47" s="178" t="s">
        <v>3491</v>
      </c>
      <c r="C47" s="62">
        <v>41273</v>
      </c>
      <c r="D47" s="179" t="s">
        <v>3492</v>
      </c>
      <c r="E47" s="230">
        <v>20.63</v>
      </c>
      <c r="F47" s="67" t="s">
        <v>3451</v>
      </c>
    </row>
    <row r="48" spans="1:6">
      <c r="A48" s="170">
        <v>41314</v>
      </c>
      <c r="B48" s="163">
        <v>9170195700</v>
      </c>
      <c r="C48" s="161">
        <v>41318</v>
      </c>
      <c r="D48" s="171" t="s">
        <v>3493</v>
      </c>
      <c r="E48" s="231">
        <v>181.58</v>
      </c>
      <c r="F48" s="163" t="s">
        <v>3451</v>
      </c>
    </row>
    <row r="49" spans="1:6">
      <c r="A49" s="181">
        <v>41314</v>
      </c>
      <c r="B49" s="67">
        <v>9170195700</v>
      </c>
      <c r="C49" s="38">
        <v>41318</v>
      </c>
      <c r="D49" s="179" t="s">
        <v>3493</v>
      </c>
      <c r="E49" s="230">
        <v>2</v>
      </c>
      <c r="F49" s="67" t="s">
        <v>3451</v>
      </c>
    </row>
    <row r="50" spans="1:6">
      <c r="A50" s="173">
        <v>41314</v>
      </c>
      <c r="B50" s="169">
        <v>9170195700</v>
      </c>
      <c r="C50" s="167">
        <v>41318</v>
      </c>
      <c r="D50" s="174" t="s">
        <v>3493</v>
      </c>
      <c r="E50" s="232">
        <v>1.22</v>
      </c>
      <c r="F50" s="169" t="s">
        <v>3451</v>
      </c>
    </row>
    <row r="51" spans="1:6">
      <c r="A51" s="176">
        <v>41314</v>
      </c>
      <c r="B51" s="178">
        <v>119</v>
      </c>
      <c r="C51" s="62">
        <v>41263</v>
      </c>
      <c r="D51" s="179" t="s">
        <v>3494</v>
      </c>
      <c r="E51" s="230">
        <v>1098</v>
      </c>
      <c r="F51" s="67" t="s">
        <v>3451</v>
      </c>
    </row>
    <row r="52" spans="1:6">
      <c r="A52" s="176">
        <v>41314</v>
      </c>
      <c r="B52" s="178">
        <v>57</v>
      </c>
      <c r="C52" s="62">
        <v>41220</v>
      </c>
      <c r="D52" s="179" t="s">
        <v>3495</v>
      </c>
      <c r="E52" s="230">
        <v>228.14</v>
      </c>
      <c r="F52" s="67" t="s">
        <v>3451</v>
      </c>
    </row>
    <row r="53" spans="1:6">
      <c r="A53" s="176">
        <v>41314</v>
      </c>
      <c r="B53" s="178">
        <v>2305</v>
      </c>
      <c r="C53" s="62">
        <v>41206</v>
      </c>
      <c r="D53" s="179" t="s">
        <v>3496</v>
      </c>
      <c r="E53" s="230">
        <v>375</v>
      </c>
      <c r="F53" s="67" t="s">
        <v>3451</v>
      </c>
    </row>
    <row r="54" spans="1:6">
      <c r="A54" s="155"/>
      <c r="B54" s="178">
        <v>325</v>
      </c>
      <c r="C54" s="62">
        <v>41264</v>
      </c>
      <c r="D54" s="179" t="s">
        <v>3502</v>
      </c>
      <c r="E54" s="230">
        <v>94.01</v>
      </c>
      <c r="F54" s="67" t="s">
        <v>3451</v>
      </c>
    </row>
    <row r="55" spans="1:6">
      <c r="A55" s="170">
        <v>41348</v>
      </c>
      <c r="B55" s="163">
        <v>143</v>
      </c>
      <c r="C55" s="161">
        <v>41259</v>
      </c>
      <c r="D55" s="171" t="s">
        <v>793</v>
      </c>
      <c r="E55" s="231">
        <v>633</v>
      </c>
      <c r="F55" s="163" t="s">
        <v>3456</v>
      </c>
    </row>
    <row r="56" spans="1:6">
      <c r="A56" s="173">
        <v>41348</v>
      </c>
      <c r="B56" s="169">
        <v>143</v>
      </c>
      <c r="C56" s="167">
        <v>41259</v>
      </c>
      <c r="D56" s="174" t="s">
        <v>793</v>
      </c>
      <c r="E56" s="232">
        <v>12.66</v>
      </c>
      <c r="F56" s="169" t="s">
        <v>3456</v>
      </c>
    </row>
    <row r="57" spans="1:6">
      <c r="A57" s="155"/>
      <c r="B57" s="178">
        <v>3161005048</v>
      </c>
      <c r="C57" s="62">
        <v>41256</v>
      </c>
      <c r="D57" s="179" t="s">
        <v>285</v>
      </c>
      <c r="E57" s="230">
        <v>85.5</v>
      </c>
      <c r="F57" s="67" t="s">
        <v>3451</v>
      </c>
    </row>
    <row r="58" spans="1:6">
      <c r="A58" s="157"/>
      <c r="B58" s="163">
        <v>504</v>
      </c>
      <c r="C58" s="161">
        <v>41272</v>
      </c>
      <c r="D58" s="171" t="s">
        <v>793</v>
      </c>
      <c r="E58" s="231">
        <v>559.70000000000005</v>
      </c>
      <c r="F58" s="163" t="s">
        <v>3456</v>
      </c>
    </row>
    <row r="59" spans="1:6">
      <c r="A59" s="158"/>
      <c r="B59" s="169">
        <v>504</v>
      </c>
      <c r="C59" s="167">
        <v>41272</v>
      </c>
      <c r="D59" s="174" t="s">
        <v>793</v>
      </c>
      <c r="E59" s="232">
        <v>2</v>
      </c>
      <c r="F59" s="169" t="s">
        <v>3456</v>
      </c>
    </row>
    <row r="60" spans="1:6">
      <c r="A60" s="176">
        <v>41326</v>
      </c>
      <c r="B60" s="178" t="s">
        <v>3498</v>
      </c>
      <c r="C60" s="62">
        <v>41248</v>
      </c>
      <c r="D60" s="179" t="s">
        <v>3499</v>
      </c>
      <c r="E60" s="230">
        <v>61</v>
      </c>
      <c r="F60" s="67" t="s">
        <v>3451</v>
      </c>
    </row>
    <row r="61" spans="1:6">
      <c r="A61" s="176">
        <v>41326</v>
      </c>
      <c r="B61" s="65" t="s">
        <v>3503</v>
      </c>
      <c r="C61" s="62">
        <v>41282</v>
      </c>
      <c r="D61" s="179" t="s">
        <v>3504</v>
      </c>
      <c r="E61" s="230">
        <v>244</v>
      </c>
      <c r="F61" s="67" t="s">
        <v>3456</v>
      </c>
    </row>
    <row r="62" spans="1:6">
      <c r="A62" s="176">
        <v>41331</v>
      </c>
      <c r="B62" s="65" t="s">
        <v>1038</v>
      </c>
      <c r="C62" s="62">
        <v>41275</v>
      </c>
      <c r="D62" s="179" t="s">
        <v>3505</v>
      </c>
      <c r="E62" s="230">
        <v>183</v>
      </c>
      <c r="F62" s="67" t="s">
        <v>3451</v>
      </c>
    </row>
    <row r="63" spans="1:6">
      <c r="A63" s="170">
        <v>41332</v>
      </c>
      <c r="B63" s="184" t="s">
        <v>3506</v>
      </c>
      <c r="C63" s="161">
        <v>41277</v>
      </c>
      <c r="D63" s="171" t="s">
        <v>554</v>
      </c>
      <c r="E63" s="231">
        <v>1273</v>
      </c>
      <c r="F63" s="163" t="s">
        <v>3451</v>
      </c>
    </row>
    <row r="64" spans="1:6">
      <c r="A64" s="173">
        <v>41332</v>
      </c>
      <c r="B64" s="185" t="s">
        <v>3506</v>
      </c>
      <c r="C64" s="167">
        <v>41277</v>
      </c>
      <c r="D64" s="174" t="s">
        <v>554</v>
      </c>
      <c r="E64" s="232">
        <v>6.41</v>
      </c>
      <c r="F64" s="169" t="s">
        <v>3451</v>
      </c>
    </row>
    <row r="65" spans="1:7">
      <c r="A65" s="180">
        <v>41332</v>
      </c>
      <c r="B65" s="65">
        <v>100209961</v>
      </c>
      <c r="C65" s="38">
        <v>41332</v>
      </c>
      <c r="D65" s="179" t="s">
        <v>844</v>
      </c>
      <c r="E65" s="230">
        <v>340.44</v>
      </c>
      <c r="F65" s="67" t="s">
        <v>3451</v>
      </c>
    </row>
    <row r="66" spans="1:7">
      <c r="A66" s="176">
        <v>41333</v>
      </c>
      <c r="B66" s="182"/>
      <c r="C66" s="62">
        <v>41325</v>
      </c>
      <c r="D66" s="179" t="s">
        <v>719</v>
      </c>
      <c r="E66" s="230">
        <v>460</v>
      </c>
      <c r="F66" s="67" t="s">
        <v>3507</v>
      </c>
    </row>
    <row r="67" spans="1:7">
      <c r="A67" s="176">
        <v>41333</v>
      </c>
      <c r="B67" s="182"/>
      <c r="C67" s="62">
        <v>41325</v>
      </c>
      <c r="D67" s="179" t="s">
        <v>719</v>
      </c>
      <c r="E67" s="230">
        <v>112</v>
      </c>
      <c r="F67" s="67" t="s">
        <v>3507</v>
      </c>
    </row>
    <row r="68" spans="1:7">
      <c r="A68" s="176">
        <v>41333</v>
      </c>
      <c r="B68" s="182"/>
      <c r="C68" s="62">
        <v>41325</v>
      </c>
      <c r="D68" s="179" t="s">
        <v>719</v>
      </c>
      <c r="E68" s="230">
        <v>1624</v>
      </c>
      <c r="F68" s="67" t="s">
        <v>3507</v>
      </c>
    </row>
    <row r="69" spans="1:7">
      <c r="A69" s="176">
        <v>41333</v>
      </c>
      <c r="B69" s="182"/>
      <c r="C69" s="62">
        <v>41325</v>
      </c>
      <c r="D69" s="179" t="s">
        <v>719</v>
      </c>
      <c r="E69" s="230">
        <v>1786</v>
      </c>
      <c r="F69" s="67" t="s">
        <v>3507</v>
      </c>
    </row>
    <row r="70" spans="1:7">
      <c r="A70" s="176">
        <v>41333</v>
      </c>
      <c r="B70" s="182"/>
      <c r="C70" s="62">
        <v>41325</v>
      </c>
      <c r="D70" s="179" t="s">
        <v>719</v>
      </c>
      <c r="E70" s="230">
        <v>1624</v>
      </c>
      <c r="F70" s="67" t="s">
        <v>3507</v>
      </c>
    </row>
    <row r="71" spans="1:7">
      <c r="A71" s="176">
        <v>41333</v>
      </c>
      <c r="B71" s="182"/>
      <c r="C71" s="62">
        <v>41325</v>
      </c>
      <c r="D71" s="179" t="s">
        <v>719</v>
      </c>
      <c r="E71" s="230">
        <v>146</v>
      </c>
      <c r="F71" s="67" t="s">
        <v>3507</v>
      </c>
    </row>
    <row r="72" spans="1:7">
      <c r="A72" s="170">
        <v>41339</v>
      </c>
      <c r="B72" s="188"/>
      <c r="C72" s="161">
        <v>41340</v>
      </c>
      <c r="D72" s="171" t="s">
        <v>3493</v>
      </c>
      <c r="E72" s="231">
        <v>110.64</v>
      </c>
      <c r="F72" s="163" t="s">
        <v>3451</v>
      </c>
    </row>
    <row r="73" spans="1:7">
      <c r="A73" s="181">
        <v>41339</v>
      </c>
      <c r="B73" s="147"/>
      <c r="C73" s="38">
        <v>41340</v>
      </c>
      <c r="D73" s="179" t="s">
        <v>3493</v>
      </c>
      <c r="E73" s="230">
        <v>103.76</v>
      </c>
      <c r="F73" s="67" t="s">
        <v>3451</v>
      </c>
    </row>
    <row r="74" spans="1:7">
      <c r="A74" s="173">
        <v>41339</v>
      </c>
      <c r="B74" s="189"/>
      <c r="C74" s="167">
        <v>41340</v>
      </c>
      <c r="D74" s="174" t="s">
        <v>3493</v>
      </c>
      <c r="E74" s="232">
        <v>4.88</v>
      </c>
      <c r="F74" s="169" t="s">
        <v>3451</v>
      </c>
    </row>
    <row r="75" spans="1:7">
      <c r="A75" s="170">
        <v>41339</v>
      </c>
      <c r="B75" s="160" t="s">
        <v>3697</v>
      </c>
      <c r="C75" s="161">
        <v>41419</v>
      </c>
      <c r="D75" s="171" t="s">
        <v>3515</v>
      </c>
      <c r="E75" s="231">
        <v>103.76</v>
      </c>
      <c r="F75" s="163" t="s">
        <v>3451</v>
      </c>
    </row>
    <row r="76" spans="1:7">
      <c r="A76" s="181">
        <v>41339</v>
      </c>
      <c r="B76" s="50" t="s">
        <v>3697</v>
      </c>
      <c r="C76" s="38">
        <v>41419</v>
      </c>
      <c r="D76" s="179" t="s">
        <v>3515</v>
      </c>
      <c r="E76" s="230">
        <v>4.88</v>
      </c>
      <c r="F76" s="67" t="s">
        <v>3451</v>
      </c>
      <c r="G76" s="241"/>
    </row>
    <row r="77" spans="1:7">
      <c r="A77" s="173">
        <v>41339</v>
      </c>
      <c r="B77" s="166" t="s">
        <v>3697</v>
      </c>
      <c r="C77" s="167">
        <v>41419</v>
      </c>
      <c r="D77" s="174" t="s">
        <v>3515</v>
      </c>
      <c r="E77" s="232">
        <v>2</v>
      </c>
      <c r="F77" s="169" t="s">
        <v>3451</v>
      </c>
    </row>
    <row r="78" spans="1:7">
      <c r="A78" s="176">
        <v>41339</v>
      </c>
      <c r="B78" s="65">
        <v>35</v>
      </c>
      <c r="C78" s="62">
        <v>41296</v>
      </c>
      <c r="D78" s="179" t="s">
        <v>3508</v>
      </c>
      <c r="E78" s="230">
        <v>91.5</v>
      </c>
      <c r="F78" s="67" t="s">
        <v>3451</v>
      </c>
    </row>
    <row r="79" spans="1:7">
      <c r="A79" s="176">
        <v>41339</v>
      </c>
      <c r="B79" s="65" t="s">
        <v>3509</v>
      </c>
      <c r="C79" s="62">
        <v>41290</v>
      </c>
      <c r="D79" s="179" t="s">
        <v>65</v>
      </c>
      <c r="E79" s="230">
        <v>285.48</v>
      </c>
      <c r="F79" s="67" t="s">
        <v>3451</v>
      </c>
    </row>
    <row r="80" spans="1:7">
      <c r="A80" s="176">
        <v>41339</v>
      </c>
      <c r="B80" s="65" t="s">
        <v>3755</v>
      </c>
      <c r="C80" s="62">
        <v>41339</v>
      </c>
      <c r="D80" s="179" t="s">
        <v>3756</v>
      </c>
      <c r="E80" s="230">
        <v>187.5</v>
      </c>
      <c r="F80" s="67" t="s">
        <v>3456</v>
      </c>
    </row>
    <row r="81" spans="1:7">
      <c r="A81" s="176">
        <v>41339</v>
      </c>
      <c r="B81" s="65">
        <v>48</v>
      </c>
      <c r="C81" s="62">
        <v>41325</v>
      </c>
      <c r="D81" s="179" t="s">
        <v>3510</v>
      </c>
      <c r="E81" s="230">
        <v>300</v>
      </c>
      <c r="F81" s="67" t="s">
        <v>3507</v>
      </c>
    </row>
    <row r="82" spans="1:7">
      <c r="A82" s="176">
        <v>41339</v>
      </c>
      <c r="B82" s="65" t="s">
        <v>3511</v>
      </c>
      <c r="C82" s="62">
        <v>41326</v>
      </c>
      <c r="D82" s="179" t="s">
        <v>3512</v>
      </c>
      <c r="E82" s="230">
        <v>300</v>
      </c>
      <c r="F82" s="67" t="s">
        <v>3507</v>
      </c>
    </row>
    <row r="83" spans="1:7">
      <c r="A83" s="176">
        <v>41339</v>
      </c>
      <c r="B83" s="65" t="s">
        <v>3513</v>
      </c>
      <c r="C83" s="62">
        <v>41327</v>
      </c>
      <c r="D83" s="179" t="s">
        <v>3514</v>
      </c>
      <c r="E83" s="230">
        <v>400</v>
      </c>
      <c r="F83" s="67" t="s">
        <v>3507</v>
      </c>
    </row>
    <row r="84" spans="1:7">
      <c r="A84" s="176">
        <v>41339</v>
      </c>
      <c r="B84" s="182"/>
      <c r="C84" s="62">
        <v>41314</v>
      </c>
      <c r="D84" s="179" t="s">
        <v>3516</v>
      </c>
      <c r="E84" s="230">
        <v>2000</v>
      </c>
      <c r="F84" s="67" t="s">
        <v>3453</v>
      </c>
    </row>
    <row r="85" spans="1:7">
      <c r="A85" s="176">
        <v>41339</v>
      </c>
      <c r="B85" s="182"/>
      <c r="C85" s="62">
        <v>41314</v>
      </c>
      <c r="D85" s="179" t="s">
        <v>3517</v>
      </c>
      <c r="E85" s="230">
        <v>2000</v>
      </c>
      <c r="F85" s="67" t="s">
        <v>3453</v>
      </c>
    </row>
    <row r="86" spans="1:7">
      <c r="A86" s="176">
        <v>41339</v>
      </c>
      <c r="B86" s="65" t="s">
        <v>3518</v>
      </c>
      <c r="C86" s="62">
        <v>41621</v>
      </c>
      <c r="D86" s="179" t="s">
        <v>285</v>
      </c>
      <c r="E86" s="230">
        <v>89.5</v>
      </c>
      <c r="F86" s="67" t="s">
        <v>3451</v>
      </c>
    </row>
    <row r="87" spans="1:7">
      <c r="A87" s="176">
        <v>41339</v>
      </c>
      <c r="B87" s="65" t="s">
        <v>3519</v>
      </c>
      <c r="C87" s="62">
        <v>41304</v>
      </c>
      <c r="D87" s="179" t="s">
        <v>684</v>
      </c>
      <c r="E87" s="230">
        <v>14.03</v>
      </c>
      <c r="F87" s="67" t="s">
        <v>3451</v>
      </c>
    </row>
    <row r="88" spans="1:7">
      <c r="A88" s="176">
        <v>41339</v>
      </c>
      <c r="B88" s="65" t="s">
        <v>3520</v>
      </c>
      <c r="C88" s="62">
        <v>41297</v>
      </c>
      <c r="D88" s="179" t="s">
        <v>442</v>
      </c>
      <c r="E88" s="230">
        <v>2391.1999999999998</v>
      </c>
      <c r="F88" s="67" t="s">
        <v>3451</v>
      </c>
    </row>
    <row r="89" spans="1:7">
      <c r="A89" s="170">
        <v>41339</v>
      </c>
      <c r="B89" s="160" t="s">
        <v>978</v>
      </c>
      <c r="C89" s="161">
        <v>41299</v>
      </c>
      <c r="D89" s="171" t="s">
        <v>726</v>
      </c>
      <c r="E89" s="231">
        <v>300.35000000000002</v>
      </c>
      <c r="F89" s="163" t="s">
        <v>3451</v>
      </c>
    </row>
    <row r="90" spans="1:7">
      <c r="A90" s="181">
        <v>41339</v>
      </c>
      <c r="B90" s="50" t="s">
        <v>978</v>
      </c>
      <c r="C90" s="38">
        <v>41299</v>
      </c>
      <c r="D90" s="179" t="s">
        <v>726</v>
      </c>
      <c r="E90" s="230">
        <v>386.17</v>
      </c>
      <c r="F90" s="67" t="s">
        <v>3453</v>
      </c>
    </row>
    <row r="91" spans="1:7">
      <c r="A91" s="173">
        <v>41339</v>
      </c>
      <c r="B91" s="166" t="s">
        <v>978</v>
      </c>
      <c r="C91" s="167">
        <v>41299</v>
      </c>
      <c r="D91" s="174" t="s">
        <v>726</v>
      </c>
      <c r="E91" s="232">
        <v>300.35000000000002</v>
      </c>
      <c r="F91" s="169" t="s">
        <v>3521</v>
      </c>
    </row>
    <row r="92" spans="1:7">
      <c r="A92" s="170">
        <v>41339</v>
      </c>
      <c r="B92" s="160">
        <v>103</v>
      </c>
      <c r="C92" s="161">
        <v>41320</v>
      </c>
      <c r="D92" s="171" t="s">
        <v>3522</v>
      </c>
      <c r="E92" s="231">
        <v>1361.99</v>
      </c>
      <c r="F92" s="163" t="s">
        <v>3451</v>
      </c>
    </row>
    <row r="93" spans="1:7">
      <c r="A93" s="173">
        <v>41339</v>
      </c>
      <c r="B93" s="166">
        <v>103</v>
      </c>
      <c r="C93" s="167">
        <v>41320</v>
      </c>
      <c r="D93" s="174" t="s">
        <v>3522</v>
      </c>
      <c r="E93" s="232">
        <v>1974.89</v>
      </c>
      <c r="F93" s="169" t="s">
        <v>3453</v>
      </c>
    </row>
    <row r="94" spans="1:7">
      <c r="A94" s="181">
        <v>41339</v>
      </c>
      <c r="B94" s="50" t="s">
        <v>3523</v>
      </c>
      <c r="C94" s="38">
        <v>41304</v>
      </c>
      <c r="D94" s="179" t="s">
        <v>3524</v>
      </c>
      <c r="E94" s="230">
        <v>61</v>
      </c>
      <c r="F94" s="67" t="s">
        <v>3451</v>
      </c>
      <c r="G94" s="186"/>
    </row>
    <row r="95" spans="1:7">
      <c r="A95" s="181">
        <v>41339</v>
      </c>
      <c r="B95" s="50" t="s">
        <v>3525</v>
      </c>
      <c r="C95" s="38">
        <v>41304</v>
      </c>
      <c r="D95" s="179" t="s">
        <v>793</v>
      </c>
      <c r="E95" s="230">
        <v>21.9</v>
      </c>
      <c r="F95" s="67" t="s">
        <v>3521</v>
      </c>
      <c r="G95" s="186"/>
    </row>
    <row r="96" spans="1:7">
      <c r="A96" s="181">
        <v>41339</v>
      </c>
      <c r="B96" s="50" t="s">
        <v>1055</v>
      </c>
      <c r="C96" s="38">
        <v>41289</v>
      </c>
      <c r="D96" s="179" t="s">
        <v>793</v>
      </c>
      <c r="E96" s="230">
        <v>14.19</v>
      </c>
      <c r="F96" s="67" t="s">
        <v>3456</v>
      </c>
      <c r="G96" s="186"/>
    </row>
    <row r="97" spans="1:7">
      <c r="A97" s="170">
        <v>41339</v>
      </c>
      <c r="B97" s="160" t="s">
        <v>3526</v>
      </c>
      <c r="C97" s="161">
        <v>41304</v>
      </c>
      <c r="D97" s="171" t="s">
        <v>793</v>
      </c>
      <c r="E97" s="231">
        <v>1095.2</v>
      </c>
      <c r="F97" s="163" t="s">
        <v>3521</v>
      </c>
      <c r="G97" s="186"/>
    </row>
    <row r="98" spans="1:7">
      <c r="A98" s="173">
        <v>41339</v>
      </c>
      <c r="B98" s="166" t="s">
        <v>3526</v>
      </c>
      <c r="C98" s="167">
        <v>41304</v>
      </c>
      <c r="D98" s="174" t="s">
        <v>793</v>
      </c>
      <c r="E98" s="232">
        <v>2</v>
      </c>
      <c r="F98" s="169" t="s">
        <v>3521</v>
      </c>
      <c r="G98" s="186"/>
    </row>
    <row r="99" spans="1:7">
      <c r="A99" s="170">
        <v>41339</v>
      </c>
      <c r="B99" s="160" t="s">
        <v>1055</v>
      </c>
      <c r="C99" s="161">
        <v>41289</v>
      </c>
      <c r="D99" s="171" t="s">
        <v>793</v>
      </c>
      <c r="E99" s="231">
        <v>621</v>
      </c>
      <c r="F99" s="163" t="s">
        <v>3456</v>
      </c>
      <c r="G99" s="186"/>
    </row>
    <row r="100" spans="1:7">
      <c r="A100" s="173">
        <v>41339</v>
      </c>
      <c r="B100" s="166" t="s">
        <v>1055</v>
      </c>
      <c r="C100" s="167">
        <v>41289</v>
      </c>
      <c r="D100" s="174" t="s">
        <v>793</v>
      </c>
      <c r="E100" s="232">
        <v>2</v>
      </c>
      <c r="F100" s="169" t="s">
        <v>3456</v>
      </c>
      <c r="G100" s="186"/>
    </row>
    <row r="101" spans="1:7">
      <c r="A101" s="170">
        <v>41339</v>
      </c>
      <c r="B101" s="160" t="s">
        <v>3527</v>
      </c>
      <c r="C101" s="161">
        <v>41290</v>
      </c>
      <c r="D101" s="171" t="s">
        <v>793</v>
      </c>
      <c r="E101" s="231">
        <v>320</v>
      </c>
      <c r="F101" s="163" t="s">
        <v>3456</v>
      </c>
      <c r="G101" s="186"/>
    </row>
    <row r="102" spans="1:7">
      <c r="A102" s="173">
        <v>41339</v>
      </c>
      <c r="B102" s="166" t="s">
        <v>3527</v>
      </c>
      <c r="C102" s="167">
        <v>41290</v>
      </c>
      <c r="D102" s="174" t="s">
        <v>793</v>
      </c>
      <c r="E102" s="232">
        <v>6.4</v>
      </c>
      <c r="F102" s="169" t="s">
        <v>3456</v>
      </c>
      <c r="G102" s="186"/>
    </row>
    <row r="103" spans="1:7">
      <c r="A103" s="170">
        <v>41339</v>
      </c>
      <c r="B103" s="160" t="s">
        <v>3528</v>
      </c>
      <c r="C103" s="161">
        <v>41289</v>
      </c>
      <c r="D103" s="171" t="s">
        <v>793</v>
      </c>
      <c r="E103" s="231">
        <v>175</v>
      </c>
      <c r="F103" s="163" t="s">
        <v>3451</v>
      </c>
      <c r="G103" s="186"/>
    </row>
    <row r="104" spans="1:7">
      <c r="A104" s="173">
        <v>41339</v>
      </c>
      <c r="B104" s="166" t="s">
        <v>3528</v>
      </c>
      <c r="C104" s="167">
        <v>41289</v>
      </c>
      <c r="D104" s="174" t="s">
        <v>793</v>
      </c>
      <c r="E104" s="232">
        <v>4.2699999999999996</v>
      </c>
      <c r="F104" s="169" t="s">
        <v>3451</v>
      </c>
      <c r="G104" s="186"/>
    </row>
    <row r="105" spans="1:7">
      <c r="A105" s="180">
        <v>41342</v>
      </c>
      <c r="B105" s="50" t="s">
        <v>3567</v>
      </c>
      <c r="C105" s="38">
        <v>41312</v>
      </c>
      <c r="D105" s="179" t="s">
        <v>686</v>
      </c>
      <c r="E105" s="230">
        <v>34.130000000000003</v>
      </c>
      <c r="F105" s="67" t="s">
        <v>3451</v>
      </c>
      <c r="G105" s="186"/>
    </row>
    <row r="106" spans="1:7">
      <c r="A106" s="170">
        <v>41342</v>
      </c>
      <c r="B106" s="160" t="s">
        <v>3568</v>
      </c>
      <c r="C106" s="161">
        <v>41312</v>
      </c>
      <c r="D106" s="171" t="s">
        <v>686</v>
      </c>
      <c r="E106" s="231">
        <v>18.3</v>
      </c>
      <c r="F106" s="163" t="s">
        <v>3451</v>
      </c>
    </row>
    <row r="107" spans="1:7">
      <c r="A107" s="181">
        <v>41342</v>
      </c>
      <c r="B107" s="50" t="s">
        <v>3568</v>
      </c>
      <c r="C107" s="38">
        <v>41312</v>
      </c>
      <c r="D107" s="179" t="s">
        <v>686</v>
      </c>
      <c r="E107" s="230">
        <v>55.75</v>
      </c>
      <c r="F107" s="67" t="s">
        <v>3453</v>
      </c>
    </row>
    <row r="108" spans="1:7">
      <c r="A108" s="181">
        <v>41342</v>
      </c>
      <c r="B108" s="50" t="s">
        <v>3568</v>
      </c>
      <c r="C108" s="38">
        <v>41312</v>
      </c>
      <c r="D108" s="179" t="s">
        <v>686</v>
      </c>
      <c r="E108" s="230">
        <v>9.15</v>
      </c>
      <c r="F108" s="67" t="s">
        <v>3452</v>
      </c>
    </row>
    <row r="109" spans="1:7">
      <c r="A109" s="173">
        <v>41342</v>
      </c>
      <c r="B109" s="166" t="s">
        <v>3568</v>
      </c>
      <c r="C109" s="167">
        <v>41312</v>
      </c>
      <c r="D109" s="174" t="s">
        <v>686</v>
      </c>
      <c r="E109" s="232">
        <v>36.6</v>
      </c>
      <c r="F109" s="169" t="s">
        <v>3521</v>
      </c>
    </row>
    <row r="110" spans="1:7">
      <c r="A110" s="180">
        <v>41345</v>
      </c>
      <c r="B110" s="50">
        <v>4</v>
      </c>
      <c r="C110" s="180">
        <v>41325</v>
      </c>
      <c r="D110" s="179" t="s">
        <v>3530</v>
      </c>
      <c r="E110" s="230">
        <v>1057.3399999999999</v>
      </c>
      <c r="F110" s="67" t="s">
        <v>3451</v>
      </c>
    </row>
    <row r="111" spans="1:7">
      <c r="A111" s="180">
        <v>41345</v>
      </c>
      <c r="B111" s="50" t="s">
        <v>527</v>
      </c>
      <c r="C111" s="180">
        <v>41338</v>
      </c>
      <c r="D111" s="179" t="s">
        <v>3531</v>
      </c>
      <c r="E111" s="230">
        <v>2040</v>
      </c>
      <c r="F111" s="67" t="s">
        <v>3451</v>
      </c>
    </row>
    <row r="112" spans="1:7">
      <c r="A112" s="180">
        <v>41345</v>
      </c>
      <c r="B112" s="50" t="s">
        <v>3532</v>
      </c>
      <c r="C112" s="180">
        <v>41299</v>
      </c>
      <c r="D112" s="179" t="s">
        <v>486</v>
      </c>
      <c r="E112" s="230">
        <v>106.8</v>
      </c>
      <c r="F112" s="67" t="s">
        <v>3451</v>
      </c>
    </row>
    <row r="113" spans="1:6">
      <c r="A113" s="180">
        <v>41345</v>
      </c>
      <c r="B113" s="50" t="s">
        <v>3752</v>
      </c>
      <c r="C113" s="180">
        <v>41345</v>
      </c>
      <c r="D113" s="179" t="s">
        <v>3638</v>
      </c>
      <c r="E113" s="230">
        <v>339</v>
      </c>
      <c r="F113" s="67" t="s">
        <v>3456</v>
      </c>
    </row>
    <row r="114" spans="1:6">
      <c r="A114" s="180">
        <v>41345</v>
      </c>
      <c r="B114" s="50" t="s">
        <v>3753</v>
      </c>
      <c r="C114" s="180">
        <v>41340</v>
      </c>
      <c r="D114" s="179" t="s">
        <v>530</v>
      </c>
      <c r="E114" s="230">
        <v>11.99</v>
      </c>
      <c r="F114" s="67" t="s">
        <v>3451</v>
      </c>
    </row>
    <row r="115" spans="1:6">
      <c r="A115" s="180">
        <v>41348</v>
      </c>
      <c r="B115" s="50" t="s">
        <v>432</v>
      </c>
      <c r="C115" s="180">
        <v>41347</v>
      </c>
      <c r="D115" s="179" t="s">
        <v>3533</v>
      </c>
      <c r="E115" s="230">
        <v>854</v>
      </c>
      <c r="F115" s="67" t="s">
        <v>3451</v>
      </c>
    </row>
    <row r="116" spans="1:6">
      <c r="A116" s="170">
        <v>41348</v>
      </c>
      <c r="B116" s="160" t="s">
        <v>3534</v>
      </c>
      <c r="C116" s="161">
        <v>41272</v>
      </c>
      <c r="D116" s="171" t="s">
        <v>793</v>
      </c>
      <c r="E116" s="231">
        <v>559.70000000000005</v>
      </c>
      <c r="F116" s="163" t="s">
        <v>3456</v>
      </c>
    </row>
    <row r="117" spans="1:6">
      <c r="A117" s="173">
        <v>41348</v>
      </c>
      <c r="B117" s="166" t="s">
        <v>3534</v>
      </c>
      <c r="C117" s="167">
        <v>41272</v>
      </c>
      <c r="D117" s="174" t="s">
        <v>793</v>
      </c>
      <c r="E117" s="232">
        <v>2</v>
      </c>
      <c r="F117" s="169" t="s">
        <v>3456</v>
      </c>
    </row>
    <row r="118" spans="1:6">
      <c r="A118" s="170">
        <v>41348</v>
      </c>
      <c r="B118" s="160" t="s">
        <v>256</v>
      </c>
      <c r="C118" s="161">
        <v>41259</v>
      </c>
      <c r="D118" s="171" t="s">
        <v>793</v>
      </c>
      <c r="E118" s="231">
        <v>559.70000000000005</v>
      </c>
      <c r="F118" s="163" t="s">
        <v>3456</v>
      </c>
    </row>
    <row r="119" spans="1:6">
      <c r="A119" s="173">
        <v>41348</v>
      </c>
      <c r="B119" s="166" t="s">
        <v>256</v>
      </c>
      <c r="C119" s="167">
        <v>41259</v>
      </c>
      <c r="D119" s="174" t="s">
        <v>793</v>
      </c>
      <c r="E119" s="232">
        <v>2</v>
      </c>
      <c r="F119" s="169" t="s">
        <v>3456</v>
      </c>
    </row>
    <row r="120" spans="1:6">
      <c r="A120" s="176">
        <v>41348</v>
      </c>
      <c r="B120" s="178">
        <v>229</v>
      </c>
      <c r="C120" s="62">
        <v>41342</v>
      </c>
      <c r="D120" s="179" t="s">
        <v>912</v>
      </c>
      <c r="E120" s="230">
        <v>1220</v>
      </c>
      <c r="F120" s="67" t="s">
        <v>3507</v>
      </c>
    </row>
    <row r="121" spans="1:6">
      <c r="A121" s="176">
        <v>41348</v>
      </c>
      <c r="B121" s="178">
        <v>21</v>
      </c>
      <c r="C121" s="62">
        <v>41345</v>
      </c>
      <c r="D121" s="179" t="s">
        <v>3535</v>
      </c>
      <c r="E121" s="230">
        <v>550</v>
      </c>
      <c r="F121" s="67" t="s">
        <v>3507</v>
      </c>
    </row>
    <row r="122" spans="1:6">
      <c r="A122" s="176">
        <v>41348</v>
      </c>
      <c r="B122" s="178">
        <v>55</v>
      </c>
      <c r="C122" s="62">
        <v>41335</v>
      </c>
      <c r="D122" s="179" t="s">
        <v>3536</v>
      </c>
      <c r="E122" s="230">
        <v>300</v>
      </c>
      <c r="F122" s="67" t="s">
        <v>3507</v>
      </c>
    </row>
    <row r="123" spans="1:6">
      <c r="A123" s="176">
        <v>41348</v>
      </c>
      <c r="B123" s="178">
        <v>40020</v>
      </c>
      <c r="C123" s="62">
        <v>41335</v>
      </c>
      <c r="D123" s="179" t="s">
        <v>3537</v>
      </c>
      <c r="E123" s="230">
        <v>300</v>
      </c>
      <c r="F123" s="67" t="s">
        <v>3507</v>
      </c>
    </row>
    <row r="124" spans="1:6">
      <c r="A124" s="176">
        <v>41348</v>
      </c>
      <c r="B124" s="178">
        <v>8</v>
      </c>
      <c r="C124" s="62">
        <v>41337</v>
      </c>
      <c r="D124" s="179" t="s">
        <v>3538</v>
      </c>
      <c r="E124" s="230">
        <v>250</v>
      </c>
      <c r="F124" s="67" t="s">
        <v>3507</v>
      </c>
    </row>
    <row r="125" spans="1:6">
      <c r="A125" s="176">
        <v>41348</v>
      </c>
      <c r="B125" s="178">
        <v>2</v>
      </c>
      <c r="C125" s="62">
        <v>41338</v>
      </c>
      <c r="D125" s="179" t="s">
        <v>3539</v>
      </c>
      <c r="E125" s="230">
        <v>5000</v>
      </c>
      <c r="F125" s="67" t="s">
        <v>3507</v>
      </c>
    </row>
    <row r="126" spans="1:6">
      <c r="A126" s="176">
        <v>41348</v>
      </c>
      <c r="B126" s="178">
        <v>11</v>
      </c>
      <c r="C126" s="62">
        <v>41326</v>
      </c>
      <c r="D126" s="179" t="s">
        <v>3539</v>
      </c>
      <c r="E126" s="230">
        <v>300</v>
      </c>
      <c r="F126" s="67" t="s">
        <v>3507</v>
      </c>
    </row>
    <row r="127" spans="1:6">
      <c r="A127" s="176">
        <v>41348</v>
      </c>
      <c r="B127" s="178">
        <v>20170303</v>
      </c>
      <c r="C127" s="62">
        <v>41333</v>
      </c>
      <c r="D127" s="179" t="s">
        <v>3540</v>
      </c>
      <c r="E127" s="230">
        <v>750</v>
      </c>
      <c r="F127" s="67" t="s">
        <v>3507</v>
      </c>
    </row>
    <row r="128" spans="1:6">
      <c r="A128" s="176">
        <v>41348</v>
      </c>
      <c r="B128" s="65" t="s">
        <v>3541</v>
      </c>
      <c r="C128" s="62">
        <v>41317</v>
      </c>
      <c r="D128" s="179" t="s">
        <v>279</v>
      </c>
      <c r="E128" s="230">
        <v>2699.86</v>
      </c>
      <c r="F128" s="67" t="s">
        <v>3451</v>
      </c>
    </row>
    <row r="129" spans="1:6" s="142" customFormat="1" ht="13" customHeight="1">
      <c r="A129" s="176">
        <v>41348</v>
      </c>
      <c r="B129" s="178">
        <v>17</v>
      </c>
      <c r="C129" s="62">
        <v>41181</v>
      </c>
      <c r="D129" s="179" t="s">
        <v>3542</v>
      </c>
      <c r="E129" s="230">
        <v>38.700000000000003</v>
      </c>
      <c r="F129" s="67" t="s">
        <v>3452</v>
      </c>
    </row>
    <row r="130" spans="1:6" s="142" customFormat="1" ht="13" customHeight="1">
      <c r="A130" s="176">
        <v>41348</v>
      </c>
      <c r="B130" s="178">
        <v>18</v>
      </c>
      <c r="C130" s="62">
        <v>41181</v>
      </c>
      <c r="D130" s="179" t="s">
        <v>3542</v>
      </c>
      <c r="E130" s="230">
        <v>53.8</v>
      </c>
      <c r="F130" s="67" t="s">
        <v>3452</v>
      </c>
    </row>
    <row r="131" spans="1:6" s="142" customFormat="1" ht="13" customHeight="1">
      <c r="A131" s="176">
        <v>41348</v>
      </c>
      <c r="B131" s="178">
        <v>19</v>
      </c>
      <c r="C131" s="62">
        <v>41212</v>
      </c>
      <c r="D131" s="179" t="s">
        <v>3542</v>
      </c>
      <c r="E131" s="230">
        <v>12.5</v>
      </c>
      <c r="F131" s="67" t="s">
        <v>3452</v>
      </c>
    </row>
    <row r="132" spans="1:6" s="142" customFormat="1" ht="13" customHeight="1">
      <c r="A132" s="176">
        <v>41348</v>
      </c>
      <c r="B132" s="178">
        <v>20</v>
      </c>
      <c r="C132" s="62">
        <v>41212</v>
      </c>
      <c r="D132" s="179" t="s">
        <v>3542</v>
      </c>
      <c r="E132" s="230">
        <v>87.1</v>
      </c>
      <c r="F132" s="67" t="s">
        <v>3452</v>
      </c>
    </row>
    <row r="133" spans="1:6" s="142" customFormat="1" ht="14" customHeight="1">
      <c r="A133" s="176">
        <v>41348</v>
      </c>
      <c r="B133" s="178">
        <v>21</v>
      </c>
      <c r="C133" s="62">
        <v>41242</v>
      </c>
      <c r="D133" s="179" t="s">
        <v>3542</v>
      </c>
      <c r="E133" s="230">
        <v>81</v>
      </c>
      <c r="F133" s="67" t="s">
        <v>3452</v>
      </c>
    </row>
    <row r="134" spans="1:6" s="142" customFormat="1" ht="14" customHeight="1">
      <c r="A134" s="176">
        <v>41351</v>
      </c>
      <c r="B134" s="178">
        <v>100216442</v>
      </c>
      <c r="C134" s="62">
        <v>41351</v>
      </c>
      <c r="D134" s="179" t="s">
        <v>844</v>
      </c>
      <c r="E134" s="230">
        <v>600</v>
      </c>
      <c r="F134" s="67" t="s">
        <v>3451</v>
      </c>
    </row>
    <row r="135" spans="1:6" s="142" customFormat="1" ht="15" customHeight="1">
      <c r="A135" s="176">
        <v>41354</v>
      </c>
      <c r="B135" s="178">
        <v>1701002199</v>
      </c>
      <c r="C135" s="62">
        <v>41348</v>
      </c>
      <c r="D135" s="179" t="s">
        <v>75</v>
      </c>
      <c r="E135" s="230">
        <v>207.4</v>
      </c>
      <c r="F135" s="67" t="s">
        <v>3507</v>
      </c>
    </row>
    <row r="136" spans="1:6" s="142" customFormat="1" ht="14" customHeight="1">
      <c r="A136" s="187">
        <v>41354</v>
      </c>
      <c r="B136" s="178" t="s">
        <v>3544</v>
      </c>
      <c r="C136" s="62">
        <v>41352</v>
      </c>
      <c r="D136" s="179" t="s">
        <v>3543</v>
      </c>
      <c r="E136" s="230">
        <v>530</v>
      </c>
      <c r="F136" s="67" t="s">
        <v>3507</v>
      </c>
    </row>
    <row r="137" spans="1:6" s="142" customFormat="1" ht="16" customHeight="1">
      <c r="A137" s="187">
        <v>41354</v>
      </c>
      <c r="B137" s="156"/>
      <c r="C137" s="183"/>
      <c r="D137" s="179" t="s">
        <v>719</v>
      </c>
      <c r="E137" s="230">
        <v>626</v>
      </c>
      <c r="F137" s="67" t="s">
        <v>3507</v>
      </c>
    </row>
    <row r="138" spans="1:6" s="142" customFormat="1" ht="15" customHeight="1">
      <c r="A138" s="187">
        <v>41354</v>
      </c>
      <c r="B138" s="156"/>
      <c r="C138" s="62">
        <v>41352</v>
      </c>
      <c r="D138" s="179" t="s">
        <v>3545</v>
      </c>
      <c r="E138" s="230">
        <v>5800</v>
      </c>
      <c r="F138" s="67" t="s">
        <v>3507</v>
      </c>
    </row>
    <row r="139" spans="1:6" s="142" customFormat="1" ht="13" customHeight="1">
      <c r="A139" s="187">
        <v>41354</v>
      </c>
      <c r="B139" s="178">
        <v>231</v>
      </c>
      <c r="C139" s="62">
        <v>41333</v>
      </c>
      <c r="D139" s="179" t="s">
        <v>3546</v>
      </c>
      <c r="E139" s="230">
        <v>700</v>
      </c>
      <c r="F139" s="67" t="s">
        <v>3521</v>
      </c>
    </row>
    <row r="140" spans="1:6" s="142" customFormat="1" ht="13" customHeight="1">
      <c r="A140" s="187">
        <v>41354</v>
      </c>
      <c r="B140" s="178">
        <v>170036</v>
      </c>
      <c r="C140" s="62">
        <v>41342</v>
      </c>
      <c r="D140" s="179" t="s">
        <v>3547</v>
      </c>
      <c r="E140" s="230">
        <v>800</v>
      </c>
      <c r="F140" s="67" t="s">
        <v>3521</v>
      </c>
    </row>
    <row r="141" spans="1:6" s="142" customFormat="1" ht="15" customHeight="1">
      <c r="A141" s="187">
        <v>41354</v>
      </c>
      <c r="B141" s="178" t="s">
        <v>3549</v>
      </c>
      <c r="C141" s="62">
        <v>41349</v>
      </c>
      <c r="D141" s="179" t="s">
        <v>3548</v>
      </c>
      <c r="E141" s="230">
        <v>1000</v>
      </c>
      <c r="F141" s="67" t="s">
        <v>3521</v>
      </c>
    </row>
    <row r="142" spans="1:6" s="142" customFormat="1" ht="15" customHeight="1">
      <c r="A142" s="187">
        <v>41354</v>
      </c>
      <c r="B142" s="178" t="s">
        <v>3550</v>
      </c>
      <c r="C142" s="62">
        <v>41296</v>
      </c>
      <c r="D142" s="179" t="s">
        <v>675</v>
      </c>
      <c r="E142" s="230">
        <v>90</v>
      </c>
      <c r="F142" s="67" t="s">
        <v>3521</v>
      </c>
    </row>
    <row r="143" spans="1:6" s="142" customFormat="1" ht="13" customHeight="1">
      <c r="A143" s="62">
        <v>41359</v>
      </c>
      <c r="B143" s="178">
        <v>2770702</v>
      </c>
      <c r="C143" s="62">
        <v>41359</v>
      </c>
      <c r="D143" s="179" t="s">
        <v>3604</v>
      </c>
      <c r="E143" s="230">
        <v>30.8</v>
      </c>
      <c r="F143" s="67" t="s">
        <v>3521</v>
      </c>
    </row>
    <row r="144" spans="1:6" s="142" customFormat="1" ht="13" customHeight="1">
      <c r="A144" s="220">
        <v>41360</v>
      </c>
      <c r="B144" s="178">
        <v>1272368</v>
      </c>
      <c r="C144" s="220">
        <v>41360</v>
      </c>
      <c r="D144" s="179" t="s">
        <v>3604</v>
      </c>
      <c r="E144" s="230">
        <v>54.54</v>
      </c>
      <c r="F144" s="67" t="s">
        <v>3521</v>
      </c>
    </row>
    <row r="145" spans="1:6" s="142" customFormat="1" ht="13" customHeight="1">
      <c r="A145" s="220">
        <v>41360</v>
      </c>
      <c r="B145" s="178">
        <v>9880309</v>
      </c>
      <c r="C145" s="220">
        <v>41360</v>
      </c>
      <c r="D145" s="179" t="s">
        <v>3604</v>
      </c>
      <c r="E145" s="230">
        <v>29</v>
      </c>
      <c r="F145" s="67" t="s">
        <v>3521</v>
      </c>
    </row>
    <row r="146" spans="1:6" ht="14" customHeight="1">
      <c r="A146" s="159">
        <v>41360</v>
      </c>
      <c r="B146" s="160" t="s">
        <v>1071</v>
      </c>
      <c r="C146" s="161">
        <v>41331</v>
      </c>
      <c r="D146" s="190" t="s">
        <v>726</v>
      </c>
      <c r="E146" s="231">
        <v>326.27999999999997</v>
      </c>
      <c r="F146" s="191" t="s">
        <v>3451</v>
      </c>
    </row>
    <row r="147" spans="1:6">
      <c r="A147" s="164">
        <v>41360</v>
      </c>
      <c r="B147" s="50" t="s">
        <v>1071</v>
      </c>
      <c r="C147" s="38">
        <v>41331</v>
      </c>
      <c r="D147" s="194" t="s">
        <v>726</v>
      </c>
      <c r="E147" s="230">
        <v>407.85</v>
      </c>
      <c r="F147" s="40" t="s">
        <v>3453</v>
      </c>
    </row>
    <row r="148" spans="1:6">
      <c r="A148" s="164">
        <v>41360</v>
      </c>
      <c r="B148" s="50" t="s">
        <v>1071</v>
      </c>
      <c r="C148" s="38">
        <v>41331</v>
      </c>
      <c r="D148" s="194" t="s">
        <v>726</v>
      </c>
      <c r="E148" s="230">
        <v>81.569999999999993</v>
      </c>
      <c r="F148" s="40" t="s">
        <v>3507</v>
      </c>
    </row>
    <row r="149" spans="1:6">
      <c r="A149" s="165">
        <v>41360</v>
      </c>
      <c r="B149" s="166" t="s">
        <v>1071</v>
      </c>
      <c r="C149" s="167">
        <v>41331</v>
      </c>
      <c r="D149" s="192" t="s">
        <v>726</v>
      </c>
      <c r="E149" s="232">
        <v>448.63</v>
      </c>
      <c r="F149" s="193" t="s">
        <v>3521</v>
      </c>
    </row>
    <row r="150" spans="1:6">
      <c r="A150" s="159">
        <v>41360</v>
      </c>
      <c r="B150" s="160" t="s">
        <v>585</v>
      </c>
      <c r="C150" s="161">
        <v>41304</v>
      </c>
      <c r="D150" s="190" t="s">
        <v>3551</v>
      </c>
      <c r="E150" s="231">
        <v>306.97000000000003</v>
      </c>
      <c r="F150" s="191" t="s">
        <v>3451</v>
      </c>
    </row>
    <row r="151" spans="1:6">
      <c r="A151" s="165">
        <v>41360</v>
      </c>
      <c r="B151" s="166" t="s">
        <v>585</v>
      </c>
      <c r="C151" s="167">
        <v>41304</v>
      </c>
      <c r="D151" s="192" t="s">
        <v>3551</v>
      </c>
      <c r="E151" s="232">
        <v>153.47999999999999</v>
      </c>
      <c r="F151" s="193" t="s">
        <v>3453</v>
      </c>
    </row>
    <row r="152" spans="1:6">
      <c r="A152" s="159">
        <v>41360</v>
      </c>
      <c r="B152" s="160" t="s">
        <v>825</v>
      </c>
      <c r="C152" s="161">
        <v>41306</v>
      </c>
      <c r="D152" s="190" t="s">
        <v>3473</v>
      </c>
      <c r="E152" s="231">
        <v>396.5</v>
      </c>
      <c r="F152" s="191" t="s">
        <v>3451</v>
      </c>
    </row>
    <row r="153" spans="1:6">
      <c r="A153" s="165">
        <v>41360</v>
      </c>
      <c r="B153" s="166" t="s">
        <v>825</v>
      </c>
      <c r="C153" s="167">
        <v>41306</v>
      </c>
      <c r="D153" s="192" t="s">
        <v>3473</v>
      </c>
      <c r="E153" s="232">
        <v>396.5</v>
      </c>
      <c r="F153" s="193" t="s">
        <v>3453</v>
      </c>
    </row>
    <row r="154" spans="1:6">
      <c r="A154" s="159">
        <v>41360</v>
      </c>
      <c r="B154" s="160" t="s">
        <v>775</v>
      </c>
      <c r="C154" s="161">
        <v>41333</v>
      </c>
      <c r="D154" s="190" t="s">
        <v>3473</v>
      </c>
      <c r="E154" s="231">
        <v>396.5</v>
      </c>
      <c r="F154" s="191" t="s">
        <v>3451</v>
      </c>
    </row>
    <row r="155" spans="1:6">
      <c r="A155" s="165">
        <v>41360</v>
      </c>
      <c r="B155" s="166" t="s">
        <v>775</v>
      </c>
      <c r="C155" s="167">
        <v>41333</v>
      </c>
      <c r="D155" s="192" t="s">
        <v>3473</v>
      </c>
      <c r="E155" s="232">
        <v>396.5</v>
      </c>
      <c r="F155" s="193" t="s">
        <v>3521</v>
      </c>
    </row>
    <row r="156" spans="1:6">
      <c r="A156" s="44">
        <v>41360</v>
      </c>
      <c r="B156" s="142">
        <v>8</v>
      </c>
      <c r="C156" s="44">
        <v>41325</v>
      </c>
      <c r="D156" s="194" t="s">
        <v>3552</v>
      </c>
      <c r="E156" s="230">
        <v>183</v>
      </c>
      <c r="F156" s="197" t="s">
        <v>3451</v>
      </c>
    </row>
    <row r="157" spans="1:6">
      <c r="A157" s="44">
        <v>41360</v>
      </c>
      <c r="B157" s="142">
        <v>31</v>
      </c>
      <c r="C157" s="44">
        <v>41345</v>
      </c>
      <c r="D157" s="194" t="s">
        <v>3553</v>
      </c>
      <c r="E157" s="230">
        <v>1012</v>
      </c>
      <c r="F157" s="197" t="s">
        <v>3451</v>
      </c>
    </row>
    <row r="158" spans="1:6">
      <c r="A158" s="176">
        <v>41360</v>
      </c>
      <c r="B158" s="178">
        <v>257</v>
      </c>
      <c r="C158" s="62">
        <v>41335</v>
      </c>
      <c r="D158" s="179" t="s">
        <v>3554</v>
      </c>
      <c r="E158" s="230">
        <v>272</v>
      </c>
      <c r="F158" s="62" t="s">
        <v>3456</v>
      </c>
    </row>
    <row r="159" spans="1:6">
      <c r="A159" s="44">
        <v>41360</v>
      </c>
      <c r="B159" s="142">
        <v>236</v>
      </c>
      <c r="C159" s="44">
        <v>41307</v>
      </c>
      <c r="D159" s="194" t="s">
        <v>428</v>
      </c>
      <c r="E159" s="230">
        <v>183</v>
      </c>
      <c r="F159" s="197" t="s">
        <v>3451</v>
      </c>
    </row>
    <row r="160" spans="1:6">
      <c r="A160" s="44">
        <v>41360</v>
      </c>
      <c r="B160" s="142">
        <v>39</v>
      </c>
      <c r="C160" s="44">
        <v>41332</v>
      </c>
      <c r="D160" s="194" t="s">
        <v>3555</v>
      </c>
      <c r="E160" s="230">
        <v>48.8</v>
      </c>
      <c r="F160" s="197" t="s">
        <v>3451</v>
      </c>
    </row>
    <row r="161" spans="1:8">
      <c r="A161" s="44">
        <v>41360</v>
      </c>
      <c r="B161" s="142">
        <v>5</v>
      </c>
      <c r="C161" s="44">
        <v>41325</v>
      </c>
      <c r="D161" s="194" t="s">
        <v>445</v>
      </c>
      <c r="E161" s="230">
        <v>183</v>
      </c>
      <c r="F161" s="197" t="s">
        <v>3451</v>
      </c>
    </row>
    <row r="162" spans="1:8">
      <c r="A162" s="44">
        <v>41360</v>
      </c>
      <c r="B162" s="195">
        <v>3</v>
      </c>
      <c r="C162" s="44">
        <v>41338</v>
      </c>
      <c r="D162" s="194" t="s">
        <v>3556</v>
      </c>
      <c r="E162" s="230">
        <v>2582.5300000000002</v>
      </c>
      <c r="F162" s="40" t="s">
        <v>3521</v>
      </c>
    </row>
    <row r="163" spans="1:8">
      <c r="A163" s="44">
        <v>41360</v>
      </c>
      <c r="B163" s="195">
        <v>3</v>
      </c>
      <c r="C163" s="44">
        <v>41348</v>
      </c>
      <c r="D163" s="194" t="s">
        <v>528</v>
      </c>
      <c r="E163" s="230">
        <v>2500</v>
      </c>
      <c r="F163" s="40" t="s">
        <v>3521</v>
      </c>
    </row>
    <row r="164" spans="1:8">
      <c r="A164" s="198">
        <v>41360</v>
      </c>
      <c r="B164" s="163">
        <v>65</v>
      </c>
      <c r="C164" s="161">
        <v>41341</v>
      </c>
      <c r="D164" s="190" t="s">
        <v>793</v>
      </c>
      <c r="E164" s="231">
        <v>351.61</v>
      </c>
      <c r="F164" s="199" t="s">
        <v>3456</v>
      </c>
    </row>
    <row r="165" spans="1:8">
      <c r="A165" s="200">
        <v>41360</v>
      </c>
      <c r="B165" s="169">
        <v>65</v>
      </c>
      <c r="C165" s="167">
        <v>41341</v>
      </c>
      <c r="D165" s="192" t="s">
        <v>793</v>
      </c>
      <c r="E165" s="232">
        <v>2</v>
      </c>
      <c r="F165" s="201" t="s">
        <v>3456</v>
      </c>
    </row>
    <row r="166" spans="1:8">
      <c r="A166" s="32">
        <v>41360</v>
      </c>
      <c r="B166" s="67">
        <v>117</v>
      </c>
      <c r="C166" s="38">
        <v>41341</v>
      </c>
      <c r="D166" s="194" t="s">
        <v>793</v>
      </c>
      <c r="E166" s="230">
        <v>7.03</v>
      </c>
      <c r="F166" s="202" t="s">
        <v>3456</v>
      </c>
    </row>
    <row r="167" spans="1:8">
      <c r="A167" s="198">
        <v>41360</v>
      </c>
      <c r="B167" s="163">
        <v>119</v>
      </c>
      <c r="C167" s="161">
        <v>41341</v>
      </c>
      <c r="D167" s="190" t="s">
        <v>793</v>
      </c>
      <c r="E167" s="231">
        <v>73.2</v>
      </c>
      <c r="F167" s="199" t="s">
        <v>3456</v>
      </c>
    </row>
    <row r="168" spans="1:8">
      <c r="A168" s="200">
        <v>41360</v>
      </c>
      <c r="B168" s="169">
        <v>119</v>
      </c>
      <c r="C168" s="167">
        <v>41341</v>
      </c>
      <c r="D168" s="192" t="s">
        <v>793</v>
      </c>
      <c r="E168" s="232">
        <v>1.78</v>
      </c>
      <c r="F168" s="201" t="s">
        <v>3456</v>
      </c>
    </row>
    <row r="169" spans="1:8">
      <c r="A169" s="198">
        <v>41360</v>
      </c>
      <c r="B169" s="163">
        <v>77</v>
      </c>
      <c r="C169" s="161">
        <v>41319</v>
      </c>
      <c r="D169" s="190" t="s">
        <v>793</v>
      </c>
      <c r="E169" s="231">
        <v>100.44</v>
      </c>
      <c r="F169" s="199" t="s">
        <v>3451</v>
      </c>
    </row>
    <row r="170" spans="1:8">
      <c r="A170" s="200">
        <v>41360</v>
      </c>
      <c r="B170" s="169">
        <v>77</v>
      </c>
      <c r="C170" s="167">
        <v>41319</v>
      </c>
      <c r="D170" s="192" t="s">
        <v>793</v>
      </c>
      <c r="E170" s="232">
        <v>2</v>
      </c>
      <c r="F170" s="201" t="s">
        <v>3451</v>
      </c>
    </row>
    <row r="171" spans="1:8">
      <c r="A171" s="203">
        <v>41360</v>
      </c>
      <c r="B171" s="163">
        <v>11</v>
      </c>
      <c r="C171" s="161">
        <v>41320</v>
      </c>
      <c r="D171" s="190" t="s">
        <v>793</v>
      </c>
      <c r="E171" s="231">
        <v>2688</v>
      </c>
      <c r="F171" s="199" t="s">
        <v>3521</v>
      </c>
      <c r="H171" s="142"/>
    </row>
    <row r="172" spans="1:8">
      <c r="A172" s="204">
        <v>41360</v>
      </c>
      <c r="B172" s="169">
        <v>11</v>
      </c>
      <c r="C172" s="167">
        <v>41320</v>
      </c>
      <c r="D172" s="192" t="s">
        <v>793</v>
      </c>
      <c r="E172" s="232">
        <v>53.76</v>
      </c>
      <c r="F172" s="201" t="s">
        <v>3521</v>
      </c>
      <c r="H172" s="142"/>
    </row>
    <row r="173" spans="1:8">
      <c r="A173" s="198">
        <v>41360</v>
      </c>
      <c r="B173" s="205">
        <v>5</v>
      </c>
      <c r="C173" s="206">
        <v>41310</v>
      </c>
      <c r="D173" s="190" t="s">
        <v>3557</v>
      </c>
      <c r="E173" s="231">
        <v>186.91</v>
      </c>
      <c r="F173" s="207" t="s">
        <v>3456</v>
      </c>
    </row>
    <row r="174" spans="1:8">
      <c r="A174" s="208">
        <v>41360</v>
      </c>
      <c r="B174" s="195">
        <v>5</v>
      </c>
      <c r="C174" s="32">
        <v>41310</v>
      </c>
      <c r="D174" s="194" t="s">
        <v>3557</v>
      </c>
      <c r="E174" s="230">
        <v>854</v>
      </c>
      <c r="F174" s="61" t="s">
        <v>3456</v>
      </c>
    </row>
    <row r="175" spans="1:8">
      <c r="A175" s="200">
        <v>41360</v>
      </c>
      <c r="B175" s="209">
        <v>5</v>
      </c>
      <c r="C175" s="210">
        <v>41310</v>
      </c>
      <c r="D175" s="192" t="s">
        <v>3557</v>
      </c>
      <c r="E175" s="232">
        <v>131.27000000000001</v>
      </c>
      <c r="F175" s="211" t="s">
        <v>3456</v>
      </c>
    </row>
    <row r="176" spans="1:8">
      <c r="A176" s="198">
        <v>41360</v>
      </c>
      <c r="B176" s="205">
        <v>10</v>
      </c>
      <c r="C176" s="206">
        <v>41342</v>
      </c>
      <c r="D176" s="190" t="s">
        <v>3557</v>
      </c>
      <c r="E176" s="231">
        <v>78.2</v>
      </c>
      <c r="F176" s="207" t="s">
        <v>3456</v>
      </c>
    </row>
    <row r="177" spans="1:6">
      <c r="A177" s="208">
        <v>41360</v>
      </c>
      <c r="B177" s="195">
        <v>10</v>
      </c>
      <c r="C177" s="32">
        <v>41342</v>
      </c>
      <c r="D177" s="194" t="s">
        <v>3557</v>
      </c>
      <c r="E177" s="230">
        <v>488</v>
      </c>
      <c r="F177" s="61" t="s">
        <v>3456</v>
      </c>
    </row>
    <row r="178" spans="1:6">
      <c r="A178" s="200">
        <v>41360</v>
      </c>
      <c r="B178" s="209">
        <v>10</v>
      </c>
      <c r="C178" s="210">
        <v>41342</v>
      </c>
      <c r="D178" s="192" t="s">
        <v>3557</v>
      </c>
      <c r="E178" s="232">
        <v>42.09</v>
      </c>
      <c r="F178" s="211" t="s">
        <v>3456</v>
      </c>
    </row>
    <row r="179" spans="1:6">
      <c r="A179" s="198">
        <v>41360</v>
      </c>
      <c r="B179" s="205">
        <v>11</v>
      </c>
      <c r="C179" s="206">
        <v>41342</v>
      </c>
      <c r="D179" s="190" t="s">
        <v>3557</v>
      </c>
      <c r="E179" s="231">
        <v>98.32</v>
      </c>
      <c r="F179" s="207" t="s">
        <v>3456</v>
      </c>
    </row>
    <row r="180" spans="1:6">
      <c r="A180" s="208">
        <v>41360</v>
      </c>
      <c r="B180" s="195">
        <v>11</v>
      </c>
      <c r="C180" s="32">
        <v>41342</v>
      </c>
      <c r="D180" s="194" t="s">
        <v>3557</v>
      </c>
      <c r="E180" s="230">
        <v>854</v>
      </c>
      <c r="F180" s="61" t="s">
        <v>3456</v>
      </c>
    </row>
    <row r="181" spans="1:6">
      <c r="A181" s="208">
        <v>41360</v>
      </c>
      <c r="B181" s="195">
        <v>11</v>
      </c>
      <c r="C181" s="32">
        <v>41342</v>
      </c>
      <c r="D181" s="194" t="s">
        <v>3557</v>
      </c>
      <c r="E181" s="230">
        <v>169.28</v>
      </c>
      <c r="F181" s="61" t="s">
        <v>3456</v>
      </c>
    </row>
    <row r="182" spans="1:6">
      <c r="A182" s="200">
        <v>41360</v>
      </c>
      <c r="B182" s="209">
        <v>11</v>
      </c>
      <c r="C182" s="210">
        <v>41342</v>
      </c>
      <c r="D182" s="192" t="s">
        <v>3557</v>
      </c>
      <c r="E182" s="232">
        <v>17.059999999999999</v>
      </c>
      <c r="F182" s="211" t="s">
        <v>3456</v>
      </c>
    </row>
    <row r="183" spans="1:6">
      <c r="A183" s="198">
        <v>41360</v>
      </c>
      <c r="B183" s="205">
        <v>12</v>
      </c>
      <c r="C183" s="206">
        <v>41342</v>
      </c>
      <c r="D183" s="190" t="s">
        <v>3557</v>
      </c>
      <c r="E183" s="231">
        <v>366</v>
      </c>
      <c r="F183" s="207" t="s">
        <v>3456</v>
      </c>
    </row>
    <row r="184" spans="1:6">
      <c r="A184" s="200">
        <v>41360</v>
      </c>
      <c r="B184" s="209">
        <v>12</v>
      </c>
      <c r="C184" s="210">
        <v>41342</v>
      </c>
      <c r="D184" s="192" t="s">
        <v>3557</v>
      </c>
      <c r="E184" s="232">
        <v>9.15</v>
      </c>
      <c r="F184" s="211" t="s">
        <v>3456</v>
      </c>
    </row>
    <row r="185" spans="1:6">
      <c r="A185" s="198">
        <v>41360</v>
      </c>
      <c r="B185" s="205">
        <v>13</v>
      </c>
      <c r="C185" s="206">
        <v>41342</v>
      </c>
      <c r="D185" s="190" t="s">
        <v>3557</v>
      </c>
      <c r="E185" s="231">
        <v>93.98</v>
      </c>
      <c r="F185" s="207" t="s">
        <v>3456</v>
      </c>
    </row>
    <row r="186" spans="1:6">
      <c r="A186" s="208">
        <v>41360</v>
      </c>
      <c r="B186" s="195">
        <v>13</v>
      </c>
      <c r="C186" s="32">
        <v>41342</v>
      </c>
      <c r="D186" s="194" t="s">
        <v>3557</v>
      </c>
      <c r="E186" s="230">
        <v>488</v>
      </c>
      <c r="F186" s="61" t="s">
        <v>3456</v>
      </c>
    </row>
    <row r="187" spans="1:6">
      <c r="A187" s="200">
        <v>41360</v>
      </c>
      <c r="B187" s="209">
        <v>13</v>
      </c>
      <c r="C187" s="210">
        <v>41342</v>
      </c>
      <c r="D187" s="192" t="s">
        <v>3557</v>
      </c>
      <c r="E187" s="232">
        <v>43.92</v>
      </c>
      <c r="F187" s="211" t="s">
        <v>3456</v>
      </c>
    </row>
    <row r="188" spans="1:6">
      <c r="A188" s="198">
        <v>41360</v>
      </c>
      <c r="B188" s="205">
        <v>14</v>
      </c>
      <c r="C188" s="206">
        <v>41342</v>
      </c>
      <c r="D188" s="190" t="s">
        <v>3557</v>
      </c>
      <c r="E188" s="231">
        <v>366</v>
      </c>
      <c r="F188" s="207" t="s">
        <v>3456</v>
      </c>
    </row>
    <row r="189" spans="1:6">
      <c r="A189" s="200">
        <v>41360</v>
      </c>
      <c r="B189" s="209">
        <v>14</v>
      </c>
      <c r="C189" s="210">
        <v>41342</v>
      </c>
      <c r="D189" s="192" t="s">
        <v>3557</v>
      </c>
      <c r="E189" s="232">
        <v>55.51</v>
      </c>
      <c r="F189" s="211" t="s">
        <v>3456</v>
      </c>
    </row>
    <row r="190" spans="1:6">
      <c r="A190" s="198">
        <v>41360</v>
      </c>
      <c r="B190" s="205">
        <v>15</v>
      </c>
      <c r="C190" s="206">
        <v>41342</v>
      </c>
      <c r="D190" s="190" t="s">
        <v>3557</v>
      </c>
      <c r="E190" s="231">
        <v>54.9</v>
      </c>
      <c r="F190" s="207" t="s">
        <v>3456</v>
      </c>
    </row>
    <row r="191" spans="1:6">
      <c r="A191" s="208">
        <v>41360</v>
      </c>
      <c r="B191" s="195">
        <v>15</v>
      </c>
      <c r="C191" s="32">
        <v>41342</v>
      </c>
      <c r="D191" s="194" t="s">
        <v>3557</v>
      </c>
      <c r="E191" s="230">
        <v>366</v>
      </c>
      <c r="F191" s="61" t="s">
        <v>3456</v>
      </c>
    </row>
    <row r="192" spans="1:6">
      <c r="A192" s="200">
        <v>41360</v>
      </c>
      <c r="B192" s="209">
        <v>15</v>
      </c>
      <c r="C192" s="210">
        <v>41342</v>
      </c>
      <c r="D192" s="192" t="s">
        <v>3557</v>
      </c>
      <c r="E192" s="232">
        <v>24.4</v>
      </c>
      <c r="F192" s="211" t="s">
        <v>3456</v>
      </c>
    </row>
    <row r="193" spans="1:7">
      <c r="A193" s="198">
        <v>41360</v>
      </c>
      <c r="B193" s="205">
        <v>16</v>
      </c>
      <c r="C193" s="206">
        <v>41342</v>
      </c>
      <c r="D193" s="190" t="s">
        <v>3557</v>
      </c>
      <c r="E193" s="231">
        <v>488</v>
      </c>
      <c r="F193" s="207" t="s">
        <v>3456</v>
      </c>
    </row>
    <row r="194" spans="1:7">
      <c r="A194" s="208">
        <v>41360</v>
      </c>
      <c r="B194" s="195">
        <v>16</v>
      </c>
      <c r="C194" s="32">
        <v>41342</v>
      </c>
      <c r="D194" s="194" t="s">
        <v>3557</v>
      </c>
      <c r="E194" s="230">
        <v>100.65</v>
      </c>
      <c r="F194" s="61" t="s">
        <v>3456</v>
      </c>
    </row>
    <row r="195" spans="1:7">
      <c r="A195" s="200">
        <v>41360</v>
      </c>
      <c r="B195" s="209">
        <v>16</v>
      </c>
      <c r="C195" s="210">
        <v>41342</v>
      </c>
      <c r="D195" s="192" t="s">
        <v>3557</v>
      </c>
      <c r="E195" s="232">
        <v>6.71</v>
      </c>
      <c r="F195" s="211" t="s">
        <v>3456</v>
      </c>
    </row>
    <row r="196" spans="1:7">
      <c r="A196" s="44">
        <v>41360</v>
      </c>
      <c r="B196" s="195">
        <v>20170219</v>
      </c>
      <c r="C196" s="44">
        <v>41355</v>
      </c>
      <c r="D196" s="194" t="s">
        <v>3558</v>
      </c>
      <c r="E196" s="230">
        <v>260</v>
      </c>
      <c r="F196" s="61" t="s">
        <v>3521</v>
      </c>
    </row>
    <row r="197" spans="1:7">
      <c r="A197" s="62">
        <v>41362</v>
      </c>
      <c r="B197" s="178">
        <v>2663000001</v>
      </c>
      <c r="C197" s="32">
        <v>41359</v>
      </c>
      <c r="D197" s="194" t="s">
        <v>3559</v>
      </c>
      <c r="E197" s="230">
        <v>800</v>
      </c>
      <c r="F197" s="212" t="s">
        <v>3521</v>
      </c>
    </row>
    <row r="198" spans="1:7">
      <c r="A198" s="62">
        <v>41362</v>
      </c>
      <c r="B198" s="178">
        <v>75</v>
      </c>
      <c r="C198" s="32">
        <v>41345</v>
      </c>
      <c r="D198" s="194" t="s">
        <v>3560</v>
      </c>
      <c r="E198" s="230">
        <v>6100</v>
      </c>
      <c r="F198" s="212" t="s">
        <v>3507</v>
      </c>
    </row>
    <row r="199" spans="1:7">
      <c r="A199" s="62">
        <v>41362</v>
      </c>
      <c r="B199" s="178">
        <v>76</v>
      </c>
      <c r="C199" s="32">
        <v>41359</v>
      </c>
      <c r="D199" s="194" t="s">
        <v>3536</v>
      </c>
      <c r="E199" s="230">
        <v>800</v>
      </c>
      <c r="F199" s="212" t="s">
        <v>3521</v>
      </c>
    </row>
    <row r="200" spans="1:7">
      <c r="A200" s="62">
        <v>41362</v>
      </c>
      <c r="B200" s="178" t="s">
        <v>3562</v>
      </c>
      <c r="C200" s="32">
        <v>41354</v>
      </c>
      <c r="D200" s="194" t="s">
        <v>3561</v>
      </c>
      <c r="E200" s="230">
        <v>250</v>
      </c>
      <c r="F200" s="212" t="s">
        <v>3521</v>
      </c>
    </row>
    <row r="201" spans="1:7">
      <c r="A201" s="62">
        <v>41362</v>
      </c>
      <c r="B201" s="178" t="s">
        <v>3563</v>
      </c>
      <c r="C201" s="32">
        <v>41354</v>
      </c>
      <c r="D201" s="194" t="s">
        <v>3561</v>
      </c>
      <c r="E201" s="230">
        <v>250</v>
      </c>
      <c r="F201" s="212" t="s">
        <v>3521</v>
      </c>
    </row>
    <row r="202" spans="1:7">
      <c r="A202" s="62">
        <v>41362</v>
      </c>
      <c r="B202" s="178" t="s">
        <v>3565</v>
      </c>
      <c r="C202" s="32">
        <v>41356</v>
      </c>
      <c r="D202" s="194" t="s">
        <v>3564</v>
      </c>
      <c r="E202" s="230">
        <v>400</v>
      </c>
      <c r="F202" s="212" t="s">
        <v>3521</v>
      </c>
    </row>
    <row r="203" spans="1:7">
      <c r="A203" s="159">
        <v>41362</v>
      </c>
      <c r="B203" s="163">
        <v>6</v>
      </c>
      <c r="C203" s="206">
        <v>41359</v>
      </c>
      <c r="D203" s="190" t="s">
        <v>726</v>
      </c>
      <c r="E203" s="231">
        <v>369.89</v>
      </c>
      <c r="F203" s="213" t="s">
        <v>3521</v>
      </c>
    </row>
    <row r="204" spans="1:7">
      <c r="A204" s="164">
        <v>41362</v>
      </c>
      <c r="B204" s="67">
        <v>6</v>
      </c>
      <c r="C204" s="32">
        <v>41359</v>
      </c>
      <c r="D204" s="194" t="s">
        <v>726</v>
      </c>
      <c r="E204" s="230">
        <v>67.25</v>
      </c>
      <c r="F204" s="212" t="s">
        <v>3507</v>
      </c>
    </row>
    <row r="205" spans="1:7">
      <c r="A205" s="164">
        <v>41362</v>
      </c>
      <c r="B205" s="67">
        <v>6</v>
      </c>
      <c r="C205" s="32">
        <v>41359</v>
      </c>
      <c r="D205" s="194" t="s">
        <v>726</v>
      </c>
      <c r="E205" s="230">
        <v>336.27</v>
      </c>
      <c r="F205" s="212" t="s">
        <v>3451</v>
      </c>
    </row>
    <row r="206" spans="1:7">
      <c r="A206" s="165">
        <v>41362</v>
      </c>
      <c r="B206" s="169">
        <v>6</v>
      </c>
      <c r="C206" s="210">
        <v>41359</v>
      </c>
      <c r="D206" s="192" t="s">
        <v>726</v>
      </c>
      <c r="E206" s="232">
        <v>336.27</v>
      </c>
      <c r="F206" s="214" t="s">
        <v>3453</v>
      </c>
    </row>
    <row r="207" spans="1:7">
      <c r="A207" s="164">
        <v>41362</v>
      </c>
      <c r="B207" s="67" t="s">
        <v>3654</v>
      </c>
      <c r="C207" s="32">
        <v>41362</v>
      </c>
      <c r="D207" s="194" t="s">
        <v>3638</v>
      </c>
      <c r="E207" s="230">
        <v>678</v>
      </c>
      <c r="F207" s="212" t="s">
        <v>3456</v>
      </c>
      <c r="G207" s="186"/>
    </row>
    <row r="208" spans="1:7" s="142" customFormat="1" ht="15" customHeight="1">
      <c r="A208" s="180">
        <v>41363</v>
      </c>
      <c r="B208" s="67">
        <v>10221613</v>
      </c>
      <c r="C208" s="187">
        <v>41363</v>
      </c>
      <c r="D208" s="194" t="s">
        <v>844</v>
      </c>
      <c r="E208" s="233">
        <v>408.67</v>
      </c>
      <c r="F208" s="212" t="s">
        <v>3451</v>
      </c>
    </row>
    <row r="209" spans="1:6" s="142" customFormat="1" ht="15" customHeight="1">
      <c r="A209" s="180">
        <v>41366</v>
      </c>
      <c r="B209" s="67">
        <v>2293962</v>
      </c>
      <c r="C209" s="187">
        <v>41366</v>
      </c>
      <c r="D209" s="194" t="s">
        <v>3604</v>
      </c>
      <c r="E209" s="233">
        <v>46.56</v>
      </c>
      <c r="F209" s="212" t="s">
        <v>3521</v>
      </c>
    </row>
    <row r="210" spans="1:6" s="142" customFormat="1" ht="15" customHeight="1">
      <c r="A210" s="180">
        <v>41367</v>
      </c>
      <c r="B210" s="67">
        <v>489939</v>
      </c>
      <c r="C210" s="187">
        <v>41367</v>
      </c>
      <c r="D210" s="194" t="s">
        <v>3604</v>
      </c>
      <c r="E210" s="233">
        <v>27.88</v>
      </c>
      <c r="F210" s="212" t="s">
        <v>3521</v>
      </c>
    </row>
    <row r="211" spans="1:6" s="142" customFormat="1" ht="14" customHeight="1">
      <c r="A211" s="170">
        <v>41367</v>
      </c>
      <c r="B211" s="163">
        <v>1057</v>
      </c>
      <c r="C211" s="161">
        <v>41341</v>
      </c>
      <c r="D211" s="190" t="s">
        <v>3566</v>
      </c>
      <c r="E211" s="234">
        <v>725.9</v>
      </c>
      <c r="F211" s="199" t="s">
        <v>3451</v>
      </c>
    </row>
    <row r="212" spans="1:6" s="142" customFormat="1" ht="14" customHeight="1">
      <c r="A212" s="181">
        <v>41367</v>
      </c>
      <c r="B212" s="67">
        <v>1057</v>
      </c>
      <c r="C212" s="38">
        <v>41341</v>
      </c>
      <c r="D212" s="194" t="s">
        <v>3566</v>
      </c>
      <c r="E212" s="233">
        <v>725.9</v>
      </c>
      <c r="F212" s="202" t="s">
        <v>3453</v>
      </c>
    </row>
    <row r="213" spans="1:6" s="142" customFormat="1" ht="14" customHeight="1">
      <c r="A213" s="181">
        <v>41367</v>
      </c>
      <c r="B213" s="67">
        <v>1057</v>
      </c>
      <c r="C213" s="38">
        <v>41341</v>
      </c>
      <c r="D213" s="194" t="s">
        <v>3566</v>
      </c>
      <c r="E213" s="233">
        <v>725.9</v>
      </c>
      <c r="F213" s="202" t="s">
        <v>3452</v>
      </c>
    </row>
    <row r="214" spans="1:6" s="142" customFormat="1" ht="15" customHeight="1">
      <c r="A214" s="181">
        <v>41367</v>
      </c>
      <c r="B214" s="67">
        <v>1057</v>
      </c>
      <c r="C214" s="38">
        <v>41341</v>
      </c>
      <c r="D214" s="194" t="s">
        <v>3566</v>
      </c>
      <c r="E214" s="233">
        <v>725.9</v>
      </c>
      <c r="F214" s="212" t="s">
        <v>3507</v>
      </c>
    </row>
    <row r="215" spans="1:6" s="142" customFormat="1" ht="15" customHeight="1">
      <c r="A215" s="173">
        <v>41367</v>
      </c>
      <c r="B215" s="169">
        <v>1057</v>
      </c>
      <c r="C215" s="167">
        <v>41341</v>
      </c>
      <c r="D215" s="192" t="s">
        <v>3566</v>
      </c>
      <c r="E215" s="235">
        <v>725.9</v>
      </c>
      <c r="F215" s="214" t="s">
        <v>3521</v>
      </c>
    </row>
    <row r="216" spans="1:6" s="142" customFormat="1" ht="13" customHeight="1">
      <c r="A216" s="180">
        <v>41369</v>
      </c>
      <c r="B216" s="67">
        <v>1010445</v>
      </c>
      <c r="C216" s="187">
        <v>41355</v>
      </c>
      <c r="D216" s="194" t="s">
        <v>3591</v>
      </c>
      <c r="E216" s="233">
        <v>400</v>
      </c>
      <c r="F216" s="212" t="s">
        <v>3507</v>
      </c>
    </row>
    <row r="217" spans="1:6" s="142" customFormat="1" ht="15" customHeight="1">
      <c r="A217" s="180">
        <v>41369</v>
      </c>
      <c r="B217" s="67">
        <v>1010442</v>
      </c>
      <c r="C217" s="187">
        <v>41355</v>
      </c>
      <c r="D217" s="194" t="s">
        <v>3591</v>
      </c>
      <c r="E217" s="233">
        <v>400</v>
      </c>
      <c r="F217" s="212" t="s">
        <v>3507</v>
      </c>
    </row>
    <row r="218" spans="1:6" s="142" customFormat="1" ht="15" customHeight="1">
      <c r="A218" s="180">
        <v>41369</v>
      </c>
      <c r="B218" s="67">
        <v>1010444</v>
      </c>
      <c r="C218" s="187">
        <v>41355</v>
      </c>
      <c r="D218" s="194" t="s">
        <v>3591</v>
      </c>
      <c r="E218" s="233">
        <v>400</v>
      </c>
      <c r="F218" s="212" t="s">
        <v>3507</v>
      </c>
    </row>
    <row r="219" spans="1:6" s="142" customFormat="1" ht="15" customHeight="1">
      <c r="A219" s="180">
        <v>41369</v>
      </c>
      <c r="B219" s="67">
        <v>65</v>
      </c>
      <c r="C219" s="187">
        <v>41363</v>
      </c>
      <c r="D219" s="194" t="s">
        <v>3592</v>
      </c>
      <c r="E219" s="233">
        <v>183</v>
      </c>
      <c r="F219" s="212" t="s">
        <v>3521</v>
      </c>
    </row>
    <row r="220" spans="1:6" s="142" customFormat="1" ht="15" customHeight="1">
      <c r="A220" s="180">
        <v>41369</v>
      </c>
      <c r="B220" s="67">
        <v>1704</v>
      </c>
      <c r="C220" s="187">
        <v>41364</v>
      </c>
      <c r="D220" s="194" t="s">
        <v>3593</v>
      </c>
      <c r="E220" s="233">
        <v>800</v>
      </c>
      <c r="F220" s="212" t="s">
        <v>3521</v>
      </c>
    </row>
    <row r="221" spans="1:6" s="142" customFormat="1" ht="15" customHeight="1">
      <c r="A221" s="180">
        <v>41370</v>
      </c>
      <c r="B221" s="67">
        <v>1774532521</v>
      </c>
      <c r="C221" s="187">
        <v>41340</v>
      </c>
      <c r="D221" s="194" t="s">
        <v>686</v>
      </c>
      <c r="E221" s="233">
        <v>38.659999999999997</v>
      </c>
      <c r="F221" s="212" t="s">
        <v>3451</v>
      </c>
    </row>
    <row r="222" spans="1:6">
      <c r="A222" s="176">
        <v>41373</v>
      </c>
      <c r="B222" s="178">
        <v>7</v>
      </c>
      <c r="C222" s="62">
        <v>41345</v>
      </c>
      <c r="D222" s="194" t="s">
        <v>3447</v>
      </c>
      <c r="E222" s="233">
        <v>522.20000000000005</v>
      </c>
      <c r="F222" s="215" t="s">
        <v>3451</v>
      </c>
    </row>
    <row r="223" spans="1:6">
      <c r="A223" s="176">
        <v>41373</v>
      </c>
      <c r="B223" s="178">
        <v>12</v>
      </c>
      <c r="C223" s="62">
        <v>41356</v>
      </c>
      <c r="D223" s="194" t="s">
        <v>3570</v>
      </c>
      <c r="E223" s="233">
        <v>2050</v>
      </c>
      <c r="F223" s="215" t="s">
        <v>3451</v>
      </c>
    </row>
    <row r="224" spans="1:6">
      <c r="A224" s="176">
        <v>41373</v>
      </c>
      <c r="B224" s="178" t="s">
        <v>631</v>
      </c>
      <c r="C224" s="62">
        <v>41353</v>
      </c>
      <c r="D224" s="194" t="s">
        <v>3571</v>
      </c>
      <c r="E224" s="233">
        <v>589.57000000000005</v>
      </c>
      <c r="F224" s="215" t="s">
        <v>3451</v>
      </c>
    </row>
    <row r="225" spans="1:6">
      <c r="A225" s="176">
        <v>41373</v>
      </c>
      <c r="B225" s="178">
        <v>18</v>
      </c>
      <c r="C225" s="62">
        <v>41338</v>
      </c>
      <c r="D225" s="194" t="s">
        <v>250</v>
      </c>
      <c r="E225" s="233">
        <v>1830</v>
      </c>
      <c r="F225" s="215" t="s">
        <v>3451</v>
      </c>
    </row>
    <row r="226" spans="1:6">
      <c r="A226" s="176">
        <v>41373</v>
      </c>
      <c r="B226" s="178">
        <v>6</v>
      </c>
      <c r="C226" s="62">
        <v>41333</v>
      </c>
      <c r="D226" s="194" t="s">
        <v>63</v>
      </c>
      <c r="E226" s="233">
        <v>305</v>
      </c>
      <c r="F226" s="215" t="s">
        <v>3451</v>
      </c>
    </row>
    <row r="227" spans="1:6">
      <c r="A227" s="170">
        <v>41373</v>
      </c>
      <c r="B227" s="163">
        <v>9170648142</v>
      </c>
      <c r="C227" s="161">
        <v>41376</v>
      </c>
      <c r="D227" s="190" t="s">
        <v>3515</v>
      </c>
      <c r="E227" s="234">
        <v>304.02</v>
      </c>
      <c r="F227" s="199" t="s">
        <v>3451</v>
      </c>
    </row>
    <row r="228" spans="1:6">
      <c r="A228" s="173">
        <v>41373</v>
      </c>
      <c r="B228" s="169">
        <v>9170648142</v>
      </c>
      <c r="C228" s="167">
        <v>41376</v>
      </c>
      <c r="D228" s="192" t="s">
        <v>3515</v>
      </c>
      <c r="E228" s="235">
        <v>4.88</v>
      </c>
      <c r="F228" s="201" t="s">
        <v>3451</v>
      </c>
    </row>
    <row r="229" spans="1:6">
      <c r="A229" s="170">
        <v>41373</v>
      </c>
      <c r="B229" s="163">
        <v>9170648115</v>
      </c>
      <c r="C229" s="161">
        <v>41376</v>
      </c>
      <c r="D229" s="190" t="s">
        <v>3515</v>
      </c>
      <c r="E229" s="234">
        <v>51.9</v>
      </c>
      <c r="F229" s="199" t="s">
        <v>3451</v>
      </c>
    </row>
    <row r="230" spans="1:6">
      <c r="A230" s="173">
        <v>41373</v>
      </c>
      <c r="B230" s="169">
        <v>9170648115</v>
      </c>
      <c r="C230" s="167">
        <v>41376</v>
      </c>
      <c r="D230" s="192" t="s">
        <v>3515</v>
      </c>
      <c r="E230" s="235">
        <v>1.22</v>
      </c>
      <c r="F230" s="201" t="s">
        <v>3451</v>
      </c>
    </row>
    <row r="231" spans="1:6">
      <c r="A231" s="176">
        <v>41373</v>
      </c>
      <c r="B231" s="178" t="s">
        <v>3573</v>
      </c>
      <c r="C231" s="62">
        <v>41355</v>
      </c>
      <c r="D231" s="194" t="s">
        <v>3572</v>
      </c>
      <c r="E231" s="233">
        <v>1000</v>
      </c>
      <c r="F231" s="215" t="s">
        <v>3451</v>
      </c>
    </row>
    <row r="232" spans="1:6">
      <c r="A232" s="176">
        <v>41373</v>
      </c>
      <c r="B232" s="178" t="s">
        <v>3574</v>
      </c>
      <c r="C232" s="62">
        <v>41332</v>
      </c>
      <c r="D232" s="194" t="s">
        <v>684</v>
      </c>
      <c r="E232" s="233">
        <v>55.51</v>
      </c>
      <c r="F232" s="215" t="s">
        <v>3451</v>
      </c>
    </row>
    <row r="233" spans="1:6">
      <c r="A233" s="176">
        <v>41373</v>
      </c>
      <c r="B233" s="178">
        <v>50</v>
      </c>
      <c r="C233" s="62">
        <v>41343</v>
      </c>
      <c r="D233" s="194" t="s">
        <v>3575</v>
      </c>
      <c r="E233" s="233">
        <v>183</v>
      </c>
      <c r="F233" s="215" t="s">
        <v>3451</v>
      </c>
    </row>
    <row r="234" spans="1:6">
      <c r="A234" s="176">
        <v>41373</v>
      </c>
      <c r="B234" s="178" t="s">
        <v>3577</v>
      </c>
      <c r="C234" s="62">
        <v>41339</v>
      </c>
      <c r="D234" s="194" t="s">
        <v>3576</v>
      </c>
      <c r="E234" s="233">
        <v>137.5</v>
      </c>
      <c r="F234" s="215" t="s">
        <v>3451</v>
      </c>
    </row>
    <row r="235" spans="1:6" s="142" customFormat="1" ht="14" customHeight="1">
      <c r="A235" s="176">
        <v>41373</v>
      </c>
      <c r="B235" s="178">
        <v>165</v>
      </c>
      <c r="C235" s="62">
        <v>41332</v>
      </c>
      <c r="D235" s="194" t="s">
        <v>835</v>
      </c>
      <c r="E235" s="233">
        <v>262.3</v>
      </c>
      <c r="F235" s="215" t="s">
        <v>3451</v>
      </c>
    </row>
    <row r="236" spans="1:6" s="142" customFormat="1" ht="15" customHeight="1">
      <c r="A236" s="176">
        <v>41373</v>
      </c>
      <c r="B236" s="178">
        <v>1</v>
      </c>
      <c r="C236" s="62">
        <v>41291</v>
      </c>
      <c r="D236" s="194" t="s">
        <v>3578</v>
      </c>
      <c r="E236" s="233">
        <v>244</v>
      </c>
      <c r="F236" s="215" t="s">
        <v>3451</v>
      </c>
    </row>
    <row r="237" spans="1:6" s="142" customFormat="1" ht="14" customHeight="1">
      <c r="A237" s="176">
        <v>41373</v>
      </c>
      <c r="B237" s="178">
        <v>325</v>
      </c>
      <c r="C237" s="62">
        <v>41264</v>
      </c>
      <c r="D237" s="194" t="s">
        <v>3502</v>
      </c>
      <c r="E237" s="233">
        <v>94.01</v>
      </c>
      <c r="F237" s="215" t="s">
        <v>3451</v>
      </c>
    </row>
    <row r="238" spans="1:6" s="142" customFormat="1" ht="13" customHeight="1">
      <c r="A238" s="176">
        <v>41373</v>
      </c>
      <c r="B238" s="178">
        <v>13</v>
      </c>
      <c r="C238" s="62">
        <v>41298</v>
      </c>
      <c r="D238" s="194" t="s">
        <v>3502</v>
      </c>
      <c r="E238" s="233">
        <v>90</v>
      </c>
      <c r="F238" s="215" t="s">
        <v>3451</v>
      </c>
    </row>
    <row r="239" spans="1:6" s="142" customFormat="1" ht="13" customHeight="1">
      <c r="A239" s="170">
        <v>41373</v>
      </c>
      <c r="B239" s="163">
        <v>15</v>
      </c>
      <c r="C239" s="161">
        <v>41340</v>
      </c>
      <c r="D239" s="190" t="s">
        <v>793</v>
      </c>
      <c r="E239" s="234">
        <v>176</v>
      </c>
      <c r="F239" s="199" t="s">
        <v>3451</v>
      </c>
    </row>
    <row r="240" spans="1:6" s="142" customFormat="1" ht="13" customHeight="1">
      <c r="A240" s="173">
        <v>41373</v>
      </c>
      <c r="B240" s="169">
        <v>15</v>
      </c>
      <c r="C240" s="167">
        <v>41340</v>
      </c>
      <c r="D240" s="192" t="s">
        <v>793</v>
      </c>
      <c r="E240" s="235">
        <v>3.52</v>
      </c>
      <c r="F240" s="201" t="s">
        <v>3451</v>
      </c>
    </row>
    <row r="241" spans="1:6">
      <c r="A241" s="170">
        <v>41373</v>
      </c>
      <c r="B241" s="163">
        <v>116</v>
      </c>
      <c r="C241" s="161">
        <v>41341</v>
      </c>
      <c r="D241" s="190" t="s">
        <v>793</v>
      </c>
      <c r="E241" s="234">
        <v>144.99</v>
      </c>
      <c r="F241" s="199" t="s">
        <v>3451</v>
      </c>
    </row>
    <row r="242" spans="1:6">
      <c r="A242" s="170">
        <v>41373</v>
      </c>
      <c r="B242" s="163">
        <v>118</v>
      </c>
      <c r="C242" s="161">
        <v>41341</v>
      </c>
      <c r="D242" s="190" t="s">
        <v>793</v>
      </c>
      <c r="E242" s="234">
        <v>242</v>
      </c>
      <c r="F242" s="199" t="s">
        <v>3451</v>
      </c>
    </row>
    <row r="243" spans="1:6">
      <c r="A243" s="173">
        <v>41373</v>
      </c>
      <c r="B243" s="169">
        <v>118</v>
      </c>
      <c r="C243" s="167">
        <v>41341</v>
      </c>
      <c r="D243" s="192" t="s">
        <v>793</v>
      </c>
      <c r="E243" s="235">
        <v>5.9</v>
      </c>
      <c r="F243" s="201" t="s">
        <v>3451</v>
      </c>
    </row>
    <row r="244" spans="1:6">
      <c r="A244" s="170">
        <v>41373</v>
      </c>
      <c r="B244" s="163">
        <v>64</v>
      </c>
      <c r="C244" s="161">
        <v>41341</v>
      </c>
      <c r="D244" s="190" t="s">
        <v>793</v>
      </c>
      <c r="E244" s="234">
        <v>5958.45</v>
      </c>
      <c r="F244" s="199" t="s">
        <v>3451</v>
      </c>
    </row>
    <row r="245" spans="1:6">
      <c r="A245" s="173">
        <v>41373</v>
      </c>
      <c r="B245" s="169">
        <v>64</v>
      </c>
      <c r="C245" s="167">
        <v>41341</v>
      </c>
      <c r="D245" s="192" t="s">
        <v>793</v>
      </c>
      <c r="E245" s="235">
        <v>2</v>
      </c>
      <c r="F245" s="201" t="s">
        <v>3451</v>
      </c>
    </row>
    <row r="246" spans="1:6">
      <c r="A246" s="176">
        <v>41373</v>
      </c>
      <c r="B246" s="178">
        <v>66</v>
      </c>
      <c r="C246" s="62">
        <v>41348</v>
      </c>
      <c r="D246" s="194" t="s">
        <v>3579</v>
      </c>
      <c r="E246" s="233">
        <v>701.5</v>
      </c>
      <c r="F246" s="215" t="s">
        <v>3451</v>
      </c>
    </row>
    <row r="247" spans="1:6">
      <c r="A247" s="176">
        <v>41373</v>
      </c>
      <c r="B247" s="178">
        <v>151</v>
      </c>
      <c r="C247" s="62">
        <v>41344</v>
      </c>
      <c r="D247" s="194" t="s">
        <v>557</v>
      </c>
      <c r="E247" s="233">
        <v>2113</v>
      </c>
      <c r="F247" s="215" t="s">
        <v>3451</v>
      </c>
    </row>
    <row r="248" spans="1:6">
      <c r="A248" s="176">
        <v>41373</v>
      </c>
      <c r="B248" s="178">
        <v>135</v>
      </c>
      <c r="C248" s="62">
        <v>41340</v>
      </c>
      <c r="D248" s="194" t="s">
        <v>557</v>
      </c>
      <c r="E248" s="233">
        <v>140</v>
      </c>
      <c r="F248" s="215" t="s">
        <v>3451</v>
      </c>
    </row>
    <row r="249" spans="1:6">
      <c r="A249" s="170">
        <v>41373</v>
      </c>
      <c r="B249" s="163">
        <v>475</v>
      </c>
      <c r="C249" s="161">
        <v>41325</v>
      </c>
      <c r="D249" s="190" t="s">
        <v>273</v>
      </c>
      <c r="E249" s="234">
        <v>515.12</v>
      </c>
      <c r="F249" s="199" t="s">
        <v>3451</v>
      </c>
    </row>
    <row r="250" spans="1:6">
      <c r="A250" s="173">
        <v>41373</v>
      </c>
      <c r="B250" s="169" t="s">
        <v>3580</v>
      </c>
      <c r="C250" s="167">
        <v>41327</v>
      </c>
      <c r="D250" s="192" t="s">
        <v>273</v>
      </c>
      <c r="E250" s="235">
        <v>-165.26</v>
      </c>
      <c r="F250" s="201" t="s">
        <v>3451</v>
      </c>
    </row>
    <row r="251" spans="1:6">
      <c r="A251" s="176">
        <v>41373</v>
      </c>
      <c r="B251" s="178">
        <v>129</v>
      </c>
      <c r="C251" s="62">
        <v>41332</v>
      </c>
      <c r="D251" s="194" t="s">
        <v>987</v>
      </c>
      <c r="E251" s="233">
        <v>600</v>
      </c>
      <c r="F251" s="215" t="s">
        <v>3451</v>
      </c>
    </row>
    <row r="252" spans="1:6">
      <c r="A252" s="176">
        <v>41373</v>
      </c>
      <c r="B252" s="178">
        <v>86</v>
      </c>
      <c r="C252" s="62">
        <v>41324</v>
      </c>
      <c r="D252" s="194" t="s">
        <v>987</v>
      </c>
      <c r="E252" s="233">
        <v>285</v>
      </c>
      <c r="F252" s="215" t="s">
        <v>3451</v>
      </c>
    </row>
    <row r="253" spans="1:6">
      <c r="A253" s="176">
        <v>41373</v>
      </c>
      <c r="B253" s="178">
        <v>2</v>
      </c>
      <c r="C253" s="62">
        <v>41346</v>
      </c>
      <c r="D253" s="194" t="s">
        <v>3581</v>
      </c>
      <c r="E253" s="233">
        <v>159.6</v>
      </c>
      <c r="F253" s="215" t="s">
        <v>3451</v>
      </c>
    </row>
    <row r="254" spans="1:6">
      <c r="A254" s="176">
        <v>41373</v>
      </c>
      <c r="B254" s="178">
        <v>10</v>
      </c>
      <c r="C254" s="62">
        <v>41344</v>
      </c>
      <c r="D254" s="194" t="s">
        <v>824</v>
      </c>
      <c r="E254" s="233">
        <v>312</v>
      </c>
      <c r="F254" s="215" t="s">
        <v>3451</v>
      </c>
    </row>
    <row r="255" spans="1:6">
      <c r="A255" s="176">
        <v>41373</v>
      </c>
      <c r="B255" s="178">
        <v>3</v>
      </c>
      <c r="C255" s="62">
        <v>41334</v>
      </c>
      <c r="D255" s="194" t="s">
        <v>3582</v>
      </c>
      <c r="E255" s="233">
        <v>400</v>
      </c>
      <c r="F255" s="215" t="s">
        <v>3451</v>
      </c>
    </row>
    <row r="256" spans="1:6">
      <c r="A256" s="176">
        <v>41373</v>
      </c>
      <c r="B256" s="178">
        <v>5</v>
      </c>
      <c r="C256" s="62">
        <v>41354</v>
      </c>
      <c r="D256" s="194" t="s">
        <v>979</v>
      </c>
      <c r="E256" s="233">
        <v>244</v>
      </c>
      <c r="F256" s="212" t="s">
        <v>3507</v>
      </c>
    </row>
    <row r="257" spans="1:9">
      <c r="A257" s="176">
        <v>41373</v>
      </c>
      <c r="B257" s="178" t="s">
        <v>3584</v>
      </c>
      <c r="C257" s="62">
        <v>41354</v>
      </c>
      <c r="D257" s="194" t="s">
        <v>3583</v>
      </c>
      <c r="E257" s="233">
        <v>2501</v>
      </c>
      <c r="F257" s="212" t="s">
        <v>3507</v>
      </c>
    </row>
    <row r="258" spans="1:9">
      <c r="A258" s="176">
        <v>41373</v>
      </c>
      <c r="B258" s="178">
        <v>10056</v>
      </c>
      <c r="C258" s="62">
        <v>41391</v>
      </c>
      <c r="D258" s="194" t="s">
        <v>3585</v>
      </c>
      <c r="E258" s="233">
        <v>50</v>
      </c>
      <c r="F258" s="212" t="s">
        <v>3507</v>
      </c>
    </row>
    <row r="259" spans="1:9">
      <c r="A259" s="176">
        <v>41373</v>
      </c>
      <c r="B259" s="178">
        <v>5</v>
      </c>
      <c r="C259" s="62">
        <v>41356</v>
      </c>
      <c r="D259" s="194" t="s">
        <v>3586</v>
      </c>
      <c r="E259" s="233">
        <v>85.4</v>
      </c>
      <c r="F259" s="212" t="s">
        <v>3507</v>
      </c>
    </row>
    <row r="260" spans="1:9">
      <c r="A260" s="62">
        <v>41373</v>
      </c>
      <c r="B260" s="178" t="s">
        <v>3587</v>
      </c>
      <c r="C260" s="187">
        <v>41355</v>
      </c>
      <c r="D260" s="194" t="s">
        <v>579</v>
      </c>
      <c r="E260" s="233">
        <v>1000</v>
      </c>
      <c r="F260" s="212" t="s">
        <v>3507</v>
      </c>
    </row>
    <row r="261" spans="1:9">
      <c r="A261" s="203">
        <v>41373</v>
      </c>
      <c r="B261" s="163">
        <v>63</v>
      </c>
      <c r="C261" s="216">
        <v>41341</v>
      </c>
      <c r="D261" s="190" t="s">
        <v>793</v>
      </c>
      <c r="E261" s="234">
        <v>8351.58</v>
      </c>
      <c r="F261" s="213" t="s">
        <v>3507</v>
      </c>
    </row>
    <row r="262" spans="1:9">
      <c r="A262" s="204">
        <v>41373</v>
      </c>
      <c r="B262" s="169">
        <v>63</v>
      </c>
      <c r="C262" s="217">
        <v>41341</v>
      </c>
      <c r="D262" s="192" t="s">
        <v>793</v>
      </c>
      <c r="E262" s="235">
        <v>2</v>
      </c>
      <c r="F262" s="214" t="s">
        <v>3507</v>
      </c>
    </row>
    <row r="263" spans="1:9">
      <c r="A263" s="203">
        <v>41373</v>
      </c>
      <c r="B263" s="163">
        <v>115</v>
      </c>
      <c r="C263" s="216">
        <v>41341</v>
      </c>
      <c r="D263" s="190" t="s">
        <v>793</v>
      </c>
      <c r="E263" s="234">
        <v>170.81</v>
      </c>
      <c r="F263" s="213" t="s">
        <v>3507</v>
      </c>
    </row>
    <row r="264" spans="1:9">
      <c r="A264" s="204">
        <v>41373</v>
      </c>
      <c r="B264" s="169">
        <v>115</v>
      </c>
      <c r="C264" s="217">
        <v>41341</v>
      </c>
      <c r="D264" s="192" t="s">
        <v>793</v>
      </c>
      <c r="E264" s="235">
        <v>2</v>
      </c>
      <c r="F264" s="214" t="s">
        <v>3507</v>
      </c>
    </row>
    <row r="265" spans="1:9">
      <c r="A265" s="62">
        <v>41373</v>
      </c>
      <c r="B265" s="178">
        <v>1</v>
      </c>
      <c r="C265" s="187">
        <v>41340</v>
      </c>
      <c r="D265" s="194" t="s">
        <v>3588</v>
      </c>
      <c r="E265" s="233">
        <v>12540.98</v>
      </c>
      <c r="F265" s="212" t="s">
        <v>3507</v>
      </c>
    </row>
    <row r="266" spans="1:9">
      <c r="A266" s="62">
        <v>41373</v>
      </c>
      <c r="B266" s="178">
        <v>7</v>
      </c>
      <c r="C266" s="187">
        <v>41354</v>
      </c>
      <c r="D266" s="194" t="s">
        <v>3589</v>
      </c>
      <c r="E266" s="233">
        <v>305</v>
      </c>
      <c r="F266" s="212" t="s">
        <v>3507</v>
      </c>
    </row>
    <row r="267" spans="1:9" s="142" customFormat="1" ht="14" customHeight="1">
      <c r="A267" s="181">
        <v>41373</v>
      </c>
      <c r="B267" s="67">
        <v>41</v>
      </c>
      <c r="C267" s="38">
        <v>41312</v>
      </c>
      <c r="D267" s="194" t="s">
        <v>3590</v>
      </c>
      <c r="E267" s="233">
        <v>2138.14</v>
      </c>
      <c r="F267" s="202" t="s">
        <v>3453</v>
      </c>
      <c r="I267" s="195"/>
    </row>
    <row r="268" spans="1:9" s="142" customFormat="1" ht="15" customHeight="1">
      <c r="A268" s="62">
        <v>41373</v>
      </c>
      <c r="B268" s="178">
        <v>20170219</v>
      </c>
      <c r="C268" s="187">
        <v>41355</v>
      </c>
      <c r="D268" s="194" t="s">
        <v>3558</v>
      </c>
      <c r="E268" s="233">
        <v>260</v>
      </c>
      <c r="F268" s="212" t="s">
        <v>3521</v>
      </c>
    </row>
    <row r="269" spans="1:9" s="142" customFormat="1" ht="15" customHeight="1">
      <c r="A269" s="62">
        <v>41376</v>
      </c>
      <c r="B269" s="178" t="s">
        <v>3655</v>
      </c>
      <c r="C269" s="187">
        <v>41376</v>
      </c>
      <c r="D269" s="194" t="s">
        <v>3638</v>
      </c>
      <c r="E269" s="233">
        <v>678</v>
      </c>
      <c r="F269" s="212" t="s">
        <v>3456</v>
      </c>
    </row>
    <row r="270" spans="1:9">
      <c r="A270" s="187">
        <v>41377</v>
      </c>
      <c r="B270" s="178" t="s">
        <v>3595</v>
      </c>
      <c r="C270" s="187">
        <v>41363</v>
      </c>
      <c r="D270" s="194" t="s">
        <v>3594</v>
      </c>
      <c r="E270" s="233">
        <v>21.96</v>
      </c>
      <c r="F270" s="212" t="s">
        <v>3521</v>
      </c>
      <c r="H270" s="142"/>
    </row>
    <row r="271" spans="1:9">
      <c r="A271" s="187">
        <v>41377</v>
      </c>
      <c r="B271" s="178">
        <v>4</v>
      </c>
      <c r="C271" s="187">
        <v>41363</v>
      </c>
      <c r="D271" s="194" t="s">
        <v>3556</v>
      </c>
      <c r="E271" s="233">
        <v>2582.5300000000002</v>
      </c>
      <c r="F271" s="212" t="s">
        <v>3521</v>
      </c>
      <c r="H271" s="142"/>
    </row>
    <row r="272" spans="1:9">
      <c r="A272" s="187">
        <v>41377</v>
      </c>
      <c r="B272" s="178">
        <v>90</v>
      </c>
      <c r="C272" s="187">
        <v>41364</v>
      </c>
      <c r="D272" s="194" t="s">
        <v>3596</v>
      </c>
      <c r="E272" s="233">
        <v>1830</v>
      </c>
      <c r="F272" s="212" t="s">
        <v>3521</v>
      </c>
      <c r="H272" s="142"/>
    </row>
    <row r="273" spans="1:8">
      <c r="A273" s="187">
        <v>41377</v>
      </c>
      <c r="B273" s="178">
        <v>1228</v>
      </c>
      <c r="C273" s="187">
        <v>41369</v>
      </c>
      <c r="D273" s="194" t="s">
        <v>3597</v>
      </c>
      <c r="E273" s="233">
        <v>445.5</v>
      </c>
      <c r="F273" s="212" t="s">
        <v>3521</v>
      </c>
      <c r="H273" s="142"/>
    </row>
    <row r="274" spans="1:8">
      <c r="A274" s="187">
        <v>41377</v>
      </c>
      <c r="B274" s="156"/>
      <c r="C274" s="156"/>
      <c r="D274" s="194" t="s">
        <v>922</v>
      </c>
      <c r="E274" s="233">
        <v>1350</v>
      </c>
      <c r="F274" s="212" t="s">
        <v>3521</v>
      </c>
      <c r="H274" s="142"/>
    </row>
    <row r="275" spans="1:8">
      <c r="A275" s="187">
        <v>41377</v>
      </c>
      <c r="B275" s="67">
        <v>170045</v>
      </c>
      <c r="C275" s="38">
        <v>41355</v>
      </c>
      <c r="D275" s="194" t="s">
        <v>3598</v>
      </c>
      <c r="E275" s="233">
        <v>3515</v>
      </c>
      <c r="F275" s="218" t="s">
        <v>3456</v>
      </c>
    </row>
    <row r="276" spans="1:8">
      <c r="A276" s="203">
        <v>41377</v>
      </c>
      <c r="B276" s="163">
        <v>19</v>
      </c>
      <c r="C276" s="161">
        <v>41349</v>
      </c>
      <c r="D276" s="190" t="s">
        <v>3557</v>
      </c>
      <c r="E276" s="234">
        <v>366</v>
      </c>
      <c r="F276" s="213" t="s">
        <v>3456</v>
      </c>
    </row>
    <row r="277" spans="1:8">
      <c r="A277" s="204">
        <v>41377</v>
      </c>
      <c r="B277" s="169">
        <v>19</v>
      </c>
      <c r="C277" s="167">
        <v>41349</v>
      </c>
      <c r="D277" s="192" t="s">
        <v>3557</v>
      </c>
      <c r="E277" s="235">
        <v>57.38</v>
      </c>
      <c r="F277" s="214" t="s">
        <v>3456</v>
      </c>
    </row>
    <row r="278" spans="1:8">
      <c r="A278" s="220">
        <v>41377</v>
      </c>
      <c r="B278" s="178">
        <v>482</v>
      </c>
      <c r="C278" s="187">
        <v>41370</v>
      </c>
      <c r="D278" s="194" t="s">
        <v>560</v>
      </c>
      <c r="E278" s="233">
        <v>305</v>
      </c>
      <c r="F278" s="212" t="s">
        <v>3521</v>
      </c>
      <c r="H278" s="142"/>
    </row>
    <row r="279" spans="1:8">
      <c r="A279" s="220">
        <v>41377</v>
      </c>
      <c r="B279" s="67">
        <v>2599</v>
      </c>
      <c r="C279" s="187">
        <v>41335</v>
      </c>
      <c r="D279" s="194" t="s">
        <v>662</v>
      </c>
      <c r="E279" s="233">
        <v>300</v>
      </c>
      <c r="F279" s="219" t="s">
        <v>3451</v>
      </c>
    </row>
    <row r="280" spans="1:8">
      <c r="A280" s="220">
        <v>41377</v>
      </c>
      <c r="B280" s="67">
        <v>3052</v>
      </c>
      <c r="C280" s="187">
        <v>41347</v>
      </c>
      <c r="D280" s="194" t="s">
        <v>662</v>
      </c>
      <c r="E280" s="233">
        <v>118</v>
      </c>
      <c r="F280" s="219" t="s">
        <v>3451</v>
      </c>
    </row>
    <row r="281" spans="1:8" s="142" customFormat="1" ht="13" customHeight="1">
      <c r="A281" s="170">
        <v>41377</v>
      </c>
      <c r="B281" s="163">
        <v>147</v>
      </c>
      <c r="C281" s="161">
        <v>41363</v>
      </c>
      <c r="D281" s="190" t="s">
        <v>793</v>
      </c>
      <c r="E281" s="234">
        <v>220</v>
      </c>
      <c r="F281" s="199" t="s">
        <v>3451</v>
      </c>
    </row>
    <row r="282" spans="1:8" s="142" customFormat="1" ht="13" customHeight="1">
      <c r="A282" s="173">
        <v>41377</v>
      </c>
      <c r="B282" s="169">
        <v>147</v>
      </c>
      <c r="C282" s="167">
        <v>41363</v>
      </c>
      <c r="D282" s="192" t="s">
        <v>793</v>
      </c>
      <c r="E282" s="235">
        <v>5.37</v>
      </c>
      <c r="F282" s="201" t="s">
        <v>3451</v>
      </c>
    </row>
    <row r="283" spans="1:8" s="142" customFormat="1" ht="15" customHeight="1">
      <c r="A283" s="170">
        <v>41377</v>
      </c>
      <c r="B283" s="163">
        <v>148</v>
      </c>
      <c r="C283" s="161">
        <v>41363</v>
      </c>
      <c r="D283" s="190" t="s">
        <v>793</v>
      </c>
      <c r="E283" s="234">
        <v>95</v>
      </c>
      <c r="F283" s="199" t="s">
        <v>3451</v>
      </c>
    </row>
    <row r="284" spans="1:8" s="142" customFormat="1" ht="14" customHeight="1">
      <c r="A284" s="173">
        <v>41377</v>
      </c>
      <c r="B284" s="169">
        <v>148</v>
      </c>
      <c r="C284" s="167">
        <v>41363</v>
      </c>
      <c r="D284" s="192" t="s">
        <v>793</v>
      </c>
      <c r="E284" s="235">
        <v>2.3199999999999998</v>
      </c>
      <c r="F284" s="201" t="s">
        <v>3451</v>
      </c>
    </row>
    <row r="285" spans="1:8" s="142" customFormat="1" ht="14" customHeight="1">
      <c r="A285" s="170">
        <v>41377</v>
      </c>
      <c r="B285" s="163">
        <v>149</v>
      </c>
      <c r="C285" s="161">
        <v>41363</v>
      </c>
      <c r="D285" s="190" t="s">
        <v>793</v>
      </c>
      <c r="E285" s="234">
        <v>605</v>
      </c>
      <c r="F285" s="199" t="s">
        <v>3451</v>
      </c>
    </row>
    <row r="286" spans="1:8" s="142" customFormat="1" ht="15" customHeight="1">
      <c r="A286" s="173">
        <v>41377</v>
      </c>
      <c r="B286" s="169">
        <v>149</v>
      </c>
      <c r="C286" s="167">
        <v>41363</v>
      </c>
      <c r="D286" s="192" t="s">
        <v>793</v>
      </c>
      <c r="E286" s="235">
        <v>14.76</v>
      </c>
      <c r="F286" s="201" t="s">
        <v>3451</v>
      </c>
    </row>
    <row r="287" spans="1:8" s="142" customFormat="1" ht="17" customHeight="1">
      <c r="A287" s="170">
        <v>41377</v>
      </c>
      <c r="B287" s="163">
        <v>151</v>
      </c>
      <c r="C287" s="161">
        <v>41363</v>
      </c>
      <c r="D287" s="190" t="s">
        <v>793</v>
      </c>
      <c r="E287" s="234">
        <v>150</v>
      </c>
      <c r="F287" s="199" t="s">
        <v>3451</v>
      </c>
    </row>
    <row r="288" spans="1:8" s="142" customFormat="1" ht="17" customHeight="1">
      <c r="A288" s="173">
        <v>41377</v>
      </c>
      <c r="B288" s="169">
        <v>151</v>
      </c>
      <c r="C288" s="167">
        <v>41363</v>
      </c>
      <c r="D288" s="192" t="s">
        <v>793</v>
      </c>
      <c r="E288" s="235">
        <v>3.66</v>
      </c>
      <c r="F288" s="201" t="s">
        <v>3451</v>
      </c>
    </row>
    <row r="289" spans="1:9" s="142" customFormat="1" ht="17" customHeight="1">
      <c r="A289" s="170">
        <v>41377</v>
      </c>
      <c r="B289" s="163">
        <v>152</v>
      </c>
      <c r="C289" s="161">
        <v>41363</v>
      </c>
      <c r="D289" s="190" t="s">
        <v>793</v>
      </c>
      <c r="E289" s="234">
        <v>38.01</v>
      </c>
      <c r="F289" s="199" t="s">
        <v>3451</v>
      </c>
    </row>
    <row r="290" spans="1:9" s="142" customFormat="1" ht="14" customHeight="1">
      <c r="A290" s="173">
        <v>41377</v>
      </c>
      <c r="B290" s="169">
        <v>152</v>
      </c>
      <c r="C290" s="167">
        <v>41363</v>
      </c>
      <c r="D290" s="192" t="s">
        <v>793</v>
      </c>
      <c r="E290" s="235">
        <v>0.93</v>
      </c>
      <c r="F290" s="201" t="s">
        <v>3451</v>
      </c>
    </row>
    <row r="291" spans="1:9" s="142" customFormat="1" ht="15" customHeight="1">
      <c r="A291" s="170">
        <v>41377</v>
      </c>
      <c r="B291" s="163">
        <v>153</v>
      </c>
      <c r="C291" s="161">
        <v>41363</v>
      </c>
      <c r="D291" s="190" t="s">
        <v>793</v>
      </c>
      <c r="E291" s="234">
        <v>690</v>
      </c>
      <c r="F291" s="199" t="s">
        <v>3451</v>
      </c>
    </row>
    <row r="292" spans="1:9" s="142" customFormat="1" ht="13" customHeight="1">
      <c r="A292" s="173">
        <v>41377</v>
      </c>
      <c r="B292" s="169">
        <v>153</v>
      </c>
      <c r="C292" s="167">
        <v>41363</v>
      </c>
      <c r="D292" s="192" t="s">
        <v>793</v>
      </c>
      <c r="E292" s="235">
        <v>16.84</v>
      </c>
      <c r="F292" s="201" t="s">
        <v>3451</v>
      </c>
    </row>
    <row r="293" spans="1:9" s="142" customFormat="1" ht="15" customHeight="1">
      <c r="A293" s="170">
        <v>41377</v>
      </c>
      <c r="B293" s="163">
        <v>154</v>
      </c>
      <c r="C293" s="161">
        <v>41363</v>
      </c>
      <c r="D293" s="190" t="s">
        <v>793</v>
      </c>
      <c r="E293" s="234">
        <v>98</v>
      </c>
      <c r="F293" s="199" t="s">
        <v>3451</v>
      </c>
    </row>
    <row r="294" spans="1:9" s="142" customFormat="1" ht="15" customHeight="1">
      <c r="A294" s="173">
        <v>41377</v>
      </c>
      <c r="B294" s="169">
        <v>154</v>
      </c>
      <c r="C294" s="167">
        <v>41363</v>
      </c>
      <c r="D294" s="192" t="s">
        <v>793</v>
      </c>
      <c r="E294" s="235">
        <v>2.39</v>
      </c>
      <c r="F294" s="201" t="s">
        <v>3451</v>
      </c>
    </row>
    <row r="295" spans="1:9" s="142" customFormat="1" ht="18" customHeight="1">
      <c r="A295" s="170">
        <v>41377</v>
      </c>
      <c r="B295" s="163">
        <v>150</v>
      </c>
      <c r="C295" s="161">
        <v>41363</v>
      </c>
      <c r="D295" s="190" t="s">
        <v>793</v>
      </c>
      <c r="E295" s="234">
        <v>121</v>
      </c>
      <c r="F295" s="199" t="s">
        <v>3451</v>
      </c>
      <c r="I295" s="195"/>
    </row>
    <row r="296" spans="1:9">
      <c r="A296" s="180">
        <v>41382</v>
      </c>
      <c r="B296" s="67">
        <v>55891635</v>
      </c>
      <c r="C296" s="38">
        <v>41382</v>
      </c>
      <c r="D296" s="194" t="s">
        <v>261</v>
      </c>
      <c r="E296" s="233">
        <v>50</v>
      </c>
      <c r="F296" s="202" t="s">
        <v>3453</v>
      </c>
      <c r="I296" s="186"/>
    </row>
    <row r="297" spans="1:9" s="142" customFormat="1" ht="15" customHeight="1">
      <c r="A297" s="187">
        <v>41382</v>
      </c>
      <c r="B297" s="177">
        <v>121</v>
      </c>
      <c r="C297" s="222"/>
      <c r="D297" s="194" t="s">
        <v>3599</v>
      </c>
      <c r="E297" s="233">
        <v>31039</v>
      </c>
      <c r="F297" s="202" t="s">
        <v>3521</v>
      </c>
    </row>
    <row r="298" spans="1:9" s="142" customFormat="1" ht="15" customHeight="1">
      <c r="A298" s="187">
        <v>41382</v>
      </c>
      <c r="B298" s="197" t="s">
        <v>3601</v>
      </c>
      <c r="C298" s="38">
        <v>41377</v>
      </c>
      <c r="D298" s="194" t="s">
        <v>3600</v>
      </c>
      <c r="E298" s="233">
        <v>128.1</v>
      </c>
      <c r="F298" s="202" t="s">
        <v>3521</v>
      </c>
    </row>
    <row r="299" spans="1:9">
      <c r="A299" s="187">
        <v>41382</v>
      </c>
      <c r="B299" s="221"/>
      <c r="C299" s="187">
        <v>41369</v>
      </c>
      <c r="D299" s="194" t="s">
        <v>3602</v>
      </c>
      <c r="E299" s="233">
        <v>5000</v>
      </c>
      <c r="F299" s="202" t="s">
        <v>3507</v>
      </c>
    </row>
    <row r="300" spans="1:9">
      <c r="A300" s="187">
        <v>41383</v>
      </c>
      <c r="B300" s="178">
        <v>8551520</v>
      </c>
      <c r="C300" s="187">
        <v>41383</v>
      </c>
      <c r="D300" s="194" t="s">
        <v>3604</v>
      </c>
      <c r="E300" s="233">
        <v>34.97</v>
      </c>
      <c r="F300" s="202" t="s">
        <v>3451</v>
      </c>
    </row>
    <row r="301" spans="1:9">
      <c r="A301" s="180">
        <v>41389</v>
      </c>
      <c r="B301" s="67" t="s">
        <v>3657</v>
      </c>
      <c r="C301" s="202">
        <v>41389</v>
      </c>
      <c r="D301" s="194" t="s">
        <v>3656</v>
      </c>
      <c r="E301" s="233">
        <v>47.4</v>
      </c>
      <c r="F301" s="202" t="s">
        <v>3456</v>
      </c>
      <c r="I301" s="186"/>
    </row>
    <row r="302" spans="1:9">
      <c r="A302" s="187">
        <v>41390</v>
      </c>
      <c r="B302" s="178">
        <v>230700</v>
      </c>
      <c r="C302" s="187">
        <v>41389</v>
      </c>
      <c r="D302" s="194" t="s">
        <v>3604</v>
      </c>
      <c r="E302" s="233">
        <v>12.83</v>
      </c>
      <c r="F302" s="202" t="s">
        <v>3451</v>
      </c>
    </row>
    <row r="303" spans="1:9">
      <c r="A303" s="180">
        <v>41391</v>
      </c>
      <c r="B303" s="67">
        <v>5</v>
      </c>
      <c r="C303" s="38">
        <v>41340</v>
      </c>
      <c r="D303" s="194" t="s">
        <v>904</v>
      </c>
      <c r="E303" s="233">
        <v>3825</v>
      </c>
      <c r="F303" s="202" t="s">
        <v>3521</v>
      </c>
    </row>
    <row r="304" spans="1:9">
      <c r="A304" s="180">
        <v>41391</v>
      </c>
      <c r="B304" s="67">
        <v>57</v>
      </c>
      <c r="C304" s="38">
        <v>41390</v>
      </c>
      <c r="D304" s="194" t="s">
        <v>3603</v>
      </c>
      <c r="E304" s="233">
        <v>1232.17</v>
      </c>
      <c r="F304" s="202" t="s">
        <v>3521</v>
      </c>
    </row>
    <row r="305" spans="1:6">
      <c r="A305" s="180">
        <v>41393</v>
      </c>
      <c r="B305" s="67">
        <v>231108</v>
      </c>
      <c r="C305" s="38">
        <v>41393</v>
      </c>
      <c r="D305" s="194" t="s">
        <v>844</v>
      </c>
      <c r="E305" s="233">
        <v>313.73</v>
      </c>
      <c r="F305" s="202" t="s">
        <v>3451</v>
      </c>
    </row>
    <row r="306" spans="1:6">
      <c r="A306" s="180">
        <v>41397</v>
      </c>
      <c r="B306" s="67">
        <v>19</v>
      </c>
      <c r="C306" s="38">
        <v>41352</v>
      </c>
      <c r="D306" s="194" t="s">
        <v>3605</v>
      </c>
      <c r="E306" s="233">
        <v>21800</v>
      </c>
      <c r="F306" s="202" t="s">
        <v>3451</v>
      </c>
    </row>
    <row r="307" spans="1:6">
      <c r="A307" s="180">
        <v>41397</v>
      </c>
      <c r="B307" s="67">
        <v>183</v>
      </c>
      <c r="C307" s="202">
        <v>41363</v>
      </c>
      <c r="D307" s="194" t="s">
        <v>3606</v>
      </c>
      <c r="E307" s="233">
        <v>170.8</v>
      </c>
      <c r="F307" s="202" t="s">
        <v>3451</v>
      </c>
    </row>
    <row r="308" spans="1:6">
      <c r="A308" s="180">
        <v>41397</v>
      </c>
      <c r="B308" s="67">
        <v>198</v>
      </c>
      <c r="C308" s="202">
        <v>41363</v>
      </c>
      <c r="D308" s="194" t="s">
        <v>3608</v>
      </c>
      <c r="E308" s="233">
        <v>800</v>
      </c>
      <c r="F308" s="202" t="s">
        <v>3451</v>
      </c>
    </row>
    <row r="309" spans="1:6">
      <c r="A309" s="180">
        <v>41397</v>
      </c>
      <c r="B309" s="67">
        <v>197</v>
      </c>
      <c r="C309" s="202">
        <v>41356</v>
      </c>
      <c r="D309" s="194" t="s">
        <v>557</v>
      </c>
      <c r="E309" s="233">
        <v>140</v>
      </c>
      <c r="F309" s="202" t="s">
        <v>3451</v>
      </c>
    </row>
    <row r="310" spans="1:6">
      <c r="A310" s="180">
        <v>41397</v>
      </c>
      <c r="B310" s="67">
        <v>43</v>
      </c>
      <c r="C310" s="202">
        <v>41359</v>
      </c>
      <c r="D310" s="194" t="s">
        <v>3609</v>
      </c>
      <c r="E310" s="233">
        <v>121</v>
      </c>
      <c r="F310" s="202" t="s">
        <v>3451</v>
      </c>
    </row>
    <row r="311" spans="1:6">
      <c r="A311" s="180">
        <v>41397</v>
      </c>
      <c r="B311" s="67" t="s">
        <v>3610</v>
      </c>
      <c r="C311" s="202">
        <v>41332</v>
      </c>
      <c r="D311" s="194" t="s">
        <v>486</v>
      </c>
      <c r="E311" s="233">
        <v>36.6</v>
      </c>
      <c r="F311" s="202" t="s">
        <v>3451</v>
      </c>
    </row>
    <row r="312" spans="1:6">
      <c r="A312" s="180">
        <v>41397</v>
      </c>
      <c r="B312" s="67">
        <v>53</v>
      </c>
      <c r="C312" s="202">
        <v>41353</v>
      </c>
      <c r="D312" s="194" t="s">
        <v>3575</v>
      </c>
      <c r="E312" s="233">
        <v>244</v>
      </c>
      <c r="F312" s="202" t="s">
        <v>3451</v>
      </c>
    </row>
    <row r="313" spans="1:6">
      <c r="A313" s="170">
        <v>41397</v>
      </c>
      <c r="B313" s="163">
        <v>1</v>
      </c>
      <c r="C313" s="199">
        <v>41368</v>
      </c>
      <c r="D313" s="190" t="s">
        <v>3611</v>
      </c>
      <c r="E313" s="234">
        <v>720</v>
      </c>
      <c r="F313" s="199" t="s">
        <v>3451</v>
      </c>
    </row>
    <row r="314" spans="1:6">
      <c r="A314" s="173">
        <v>41397</v>
      </c>
      <c r="B314" s="169">
        <v>1</v>
      </c>
      <c r="C314" s="201">
        <v>41368</v>
      </c>
      <c r="D314" s="192" t="s">
        <v>3611</v>
      </c>
      <c r="E314" s="235">
        <v>2</v>
      </c>
      <c r="F314" s="201" t="s">
        <v>3451</v>
      </c>
    </row>
    <row r="315" spans="1:6">
      <c r="A315" s="180">
        <v>41397</v>
      </c>
      <c r="B315" s="67">
        <v>7</v>
      </c>
      <c r="C315" s="202">
        <v>41339</v>
      </c>
      <c r="D315" s="194" t="s">
        <v>3612</v>
      </c>
      <c r="E315" s="233">
        <v>500</v>
      </c>
      <c r="F315" s="202" t="s">
        <v>3451</v>
      </c>
    </row>
    <row r="316" spans="1:6">
      <c r="A316" s="180">
        <v>41397</v>
      </c>
      <c r="B316" s="67">
        <v>183</v>
      </c>
      <c r="C316" s="202">
        <v>41359</v>
      </c>
      <c r="D316" s="194" t="s">
        <v>445</v>
      </c>
      <c r="E316" s="233">
        <v>28</v>
      </c>
      <c r="F316" s="180" t="s">
        <v>3451</v>
      </c>
    </row>
    <row r="317" spans="1:6">
      <c r="A317" s="170">
        <v>41397</v>
      </c>
      <c r="B317" s="163">
        <v>57</v>
      </c>
      <c r="C317" s="199">
        <v>41360</v>
      </c>
      <c r="D317" s="190" t="s">
        <v>3551</v>
      </c>
      <c r="E317" s="234">
        <v>153.47999999999999</v>
      </c>
      <c r="F317" s="172" t="s">
        <v>3451</v>
      </c>
    </row>
    <row r="318" spans="1:6">
      <c r="A318" s="181">
        <v>41397</v>
      </c>
      <c r="B318" s="67">
        <v>57</v>
      </c>
      <c r="C318" s="202">
        <v>41360</v>
      </c>
      <c r="D318" s="194" t="s">
        <v>3551</v>
      </c>
      <c r="E318" s="233">
        <v>179.06</v>
      </c>
      <c r="F318" s="180" t="s">
        <v>3521</v>
      </c>
    </row>
    <row r="319" spans="1:6">
      <c r="A319" s="173">
        <v>41397</v>
      </c>
      <c r="B319" s="169">
        <v>57</v>
      </c>
      <c r="C319" s="201">
        <v>41360</v>
      </c>
      <c r="D319" s="192" t="s">
        <v>3551</v>
      </c>
      <c r="E319" s="235">
        <v>153.47999999999999</v>
      </c>
      <c r="F319" s="175" t="s">
        <v>3507</v>
      </c>
    </row>
    <row r="320" spans="1:6">
      <c r="A320" s="180">
        <v>41397</v>
      </c>
      <c r="B320" s="67">
        <v>444</v>
      </c>
      <c r="C320" s="180">
        <v>41363</v>
      </c>
      <c r="D320" s="194" t="s">
        <v>3613</v>
      </c>
      <c r="E320" s="233">
        <v>847.9</v>
      </c>
      <c r="F320" s="180" t="s">
        <v>3451</v>
      </c>
    </row>
    <row r="321" spans="1:6">
      <c r="A321" s="180">
        <v>41397</v>
      </c>
      <c r="B321" s="67">
        <v>298</v>
      </c>
      <c r="C321" s="180">
        <v>41359</v>
      </c>
      <c r="D321" s="194" t="s">
        <v>433</v>
      </c>
      <c r="E321" s="233">
        <v>183</v>
      </c>
      <c r="F321" s="180" t="s">
        <v>3451</v>
      </c>
    </row>
    <row r="322" spans="1:6">
      <c r="A322" s="170">
        <v>41397</v>
      </c>
      <c r="B322" s="163">
        <v>17</v>
      </c>
      <c r="C322" s="172">
        <v>41375</v>
      </c>
      <c r="D322" s="190" t="s">
        <v>600</v>
      </c>
      <c r="E322" s="234">
        <v>1506.7</v>
      </c>
      <c r="F322" s="172" t="s">
        <v>3452</v>
      </c>
    </row>
    <row r="323" spans="1:6">
      <c r="A323" s="173">
        <v>41397</v>
      </c>
      <c r="B323" s="169">
        <v>17</v>
      </c>
      <c r="C323" s="175">
        <v>41375</v>
      </c>
      <c r="D323" s="192" t="s">
        <v>600</v>
      </c>
      <c r="E323" s="235">
        <v>1506.7</v>
      </c>
      <c r="F323" s="175" t="s">
        <v>3521</v>
      </c>
    </row>
    <row r="324" spans="1:6">
      <c r="A324" s="180">
        <v>41397</v>
      </c>
      <c r="B324" s="67"/>
      <c r="C324" s="180">
        <v>41359</v>
      </c>
      <c r="D324" s="194" t="s">
        <v>3614</v>
      </c>
      <c r="E324" s="233">
        <v>240</v>
      </c>
      <c r="F324" s="180" t="s">
        <v>3451</v>
      </c>
    </row>
    <row r="325" spans="1:6">
      <c r="A325" s="180">
        <v>41397</v>
      </c>
      <c r="B325" s="67">
        <v>1</v>
      </c>
      <c r="C325" s="180">
        <v>41359</v>
      </c>
      <c r="D325" s="194" t="s">
        <v>3615</v>
      </c>
      <c r="E325" s="233">
        <v>320</v>
      </c>
      <c r="F325" s="180" t="s">
        <v>3451</v>
      </c>
    </row>
    <row r="326" spans="1:6">
      <c r="A326" s="180">
        <v>41397</v>
      </c>
      <c r="B326" s="67">
        <v>170658</v>
      </c>
      <c r="C326" s="180">
        <v>41381</v>
      </c>
      <c r="D326" s="194" t="s">
        <v>3598</v>
      </c>
      <c r="E326" s="233">
        <v>3515</v>
      </c>
      <c r="F326" s="180" t="s">
        <v>3456</v>
      </c>
    </row>
    <row r="327" spans="1:6">
      <c r="A327" s="180">
        <v>41397</v>
      </c>
      <c r="B327" s="67">
        <v>23</v>
      </c>
      <c r="C327" s="180">
        <v>41371</v>
      </c>
      <c r="D327" s="194" t="s">
        <v>3552</v>
      </c>
      <c r="E327" s="233">
        <v>122</v>
      </c>
      <c r="F327" s="180" t="s">
        <v>3507</v>
      </c>
    </row>
    <row r="328" spans="1:6">
      <c r="A328" s="180">
        <v>41397</v>
      </c>
      <c r="B328" s="67">
        <v>5122</v>
      </c>
      <c r="C328" s="180">
        <v>41383</v>
      </c>
      <c r="D328" s="194" t="s">
        <v>3616</v>
      </c>
      <c r="E328" s="233">
        <v>300</v>
      </c>
      <c r="F328" s="180" t="s">
        <v>3507</v>
      </c>
    </row>
    <row r="329" spans="1:6">
      <c r="A329" s="180">
        <v>41397</v>
      </c>
      <c r="B329" s="67">
        <v>453</v>
      </c>
      <c r="C329" s="180">
        <v>41363</v>
      </c>
      <c r="D329" s="194" t="s">
        <v>560</v>
      </c>
      <c r="E329" s="233">
        <v>122</v>
      </c>
      <c r="F329" s="180" t="s">
        <v>3507</v>
      </c>
    </row>
    <row r="330" spans="1:6">
      <c r="A330" s="180">
        <v>41397</v>
      </c>
      <c r="B330" s="67" t="s">
        <v>3617</v>
      </c>
      <c r="C330" s="180">
        <v>41363</v>
      </c>
      <c r="D330" s="194" t="s">
        <v>684</v>
      </c>
      <c r="E330" s="233">
        <v>33.549999999999997</v>
      </c>
      <c r="F330" s="180" t="s">
        <v>3452</v>
      </c>
    </row>
    <row r="331" spans="1:6">
      <c r="A331" s="180">
        <v>41397</v>
      </c>
      <c r="B331" s="67" t="s">
        <v>3618</v>
      </c>
      <c r="C331" s="180">
        <v>41363</v>
      </c>
      <c r="D331" s="194" t="s">
        <v>684</v>
      </c>
      <c r="E331" s="233">
        <v>60.39</v>
      </c>
      <c r="F331" s="180" t="s">
        <v>3451</v>
      </c>
    </row>
    <row r="332" spans="1:6">
      <c r="A332" s="180">
        <v>41397</v>
      </c>
      <c r="B332" s="67" t="s">
        <v>3619</v>
      </c>
      <c r="C332" s="180">
        <v>41363</v>
      </c>
      <c r="D332" s="194" t="s">
        <v>684</v>
      </c>
      <c r="E332" s="233">
        <v>27.45</v>
      </c>
      <c r="F332" s="180" t="s">
        <v>3451</v>
      </c>
    </row>
    <row r="333" spans="1:6">
      <c r="A333" s="180">
        <v>41397</v>
      </c>
      <c r="B333" s="67" t="s">
        <v>3620</v>
      </c>
      <c r="C333" s="180">
        <v>41363</v>
      </c>
      <c r="D333" s="194" t="s">
        <v>684</v>
      </c>
      <c r="E333" s="233">
        <v>15.25</v>
      </c>
      <c r="F333" s="180" t="s">
        <v>3451</v>
      </c>
    </row>
    <row r="334" spans="1:6">
      <c r="A334" s="180">
        <v>41397</v>
      </c>
      <c r="B334" s="67" t="s">
        <v>3621</v>
      </c>
      <c r="C334" s="180">
        <v>41363</v>
      </c>
      <c r="D334" s="194" t="s">
        <v>684</v>
      </c>
      <c r="E334" s="233">
        <v>25.01</v>
      </c>
      <c r="F334" s="180" t="s">
        <v>3451</v>
      </c>
    </row>
    <row r="335" spans="1:6">
      <c r="A335" s="180">
        <v>41397</v>
      </c>
      <c r="B335" s="67">
        <v>7</v>
      </c>
      <c r="C335" s="180">
        <v>41356</v>
      </c>
      <c r="D335" s="194" t="s">
        <v>63</v>
      </c>
      <c r="E335" s="233">
        <v>305</v>
      </c>
      <c r="F335" s="180" t="s">
        <v>3451</v>
      </c>
    </row>
    <row r="336" spans="1:6">
      <c r="A336" s="180">
        <v>41397</v>
      </c>
      <c r="B336" s="67">
        <v>1095</v>
      </c>
      <c r="C336" s="180">
        <v>41360</v>
      </c>
      <c r="D336" s="194" t="s">
        <v>75</v>
      </c>
      <c r="E336" s="233">
        <v>183</v>
      </c>
      <c r="F336" s="180" t="s">
        <v>3451</v>
      </c>
    </row>
    <row r="337" spans="1:10">
      <c r="A337" s="180">
        <v>41397</v>
      </c>
      <c r="B337" s="67">
        <v>1096</v>
      </c>
      <c r="C337" s="180">
        <v>41360</v>
      </c>
      <c r="D337" s="194" t="s">
        <v>75</v>
      </c>
      <c r="E337" s="233">
        <v>183</v>
      </c>
      <c r="F337" s="180" t="s">
        <v>3451</v>
      </c>
    </row>
    <row r="338" spans="1:10">
      <c r="A338" s="170">
        <v>41397</v>
      </c>
      <c r="B338" s="163">
        <v>9171078492</v>
      </c>
      <c r="C338" s="161">
        <v>41452</v>
      </c>
      <c r="D338" s="190" t="s">
        <v>419</v>
      </c>
      <c r="E338" s="255">
        <v>129.69999999999999</v>
      </c>
      <c r="F338" s="199" t="s">
        <v>3451</v>
      </c>
      <c r="I338" s="225"/>
    </row>
    <row r="339" spans="1:10">
      <c r="A339" s="181">
        <v>41397</v>
      </c>
      <c r="B339" s="67">
        <v>9171078492</v>
      </c>
      <c r="C339" s="38">
        <v>41452</v>
      </c>
      <c r="D339" s="194" t="s">
        <v>419</v>
      </c>
      <c r="E339" s="242">
        <v>1.22</v>
      </c>
      <c r="F339" s="202" t="s">
        <v>3451</v>
      </c>
      <c r="I339" s="225"/>
    </row>
    <row r="340" spans="1:10">
      <c r="A340" s="173">
        <v>41397</v>
      </c>
      <c r="B340" s="169">
        <v>9171078492</v>
      </c>
      <c r="C340" s="167">
        <v>41452</v>
      </c>
      <c r="D340" s="192" t="s">
        <v>419</v>
      </c>
      <c r="E340" s="257">
        <v>2</v>
      </c>
      <c r="F340" s="201" t="s">
        <v>3451</v>
      </c>
      <c r="I340" s="225"/>
    </row>
    <row r="341" spans="1:10">
      <c r="A341" s="180">
        <v>41397</v>
      </c>
      <c r="B341" s="67">
        <v>11</v>
      </c>
      <c r="C341" s="180">
        <v>41367</v>
      </c>
      <c r="D341" s="194" t="s">
        <v>3622</v>
      </c>
      <c r="E341" s="233">
        <v>1500</v>
      </c>
      <c r="F341" s="180" t="s">
        <v>3451</v>
      </c>
    </row>
    <row r="342" spans="1:10">
      <c r="A342" s="180">
        <v>41397</v>
      </c>
      <c r="B342" s="67">
        <v>3170001052</v>
      </c>
      <c r="C342" s="180">
        <v>41344</v>
      </c>
      <c r="D342" s="194" t="s">
        <v>285</v>
      </c>
      <c r="E342" s="233">
        <v>1261</v>
      </c>
      <c r="F342" s="180" t="s">
        <v>3451</v>
      </c>
    </row>
    <row r="343" spans="1:10">
      <c r="A343" s="180">
        <v>41397</v>
      </c>
      <c r="B343" s="50" t="s">
        <v>3541</v>
      </c>
      <c r="C343" s="180">
        <v>41343</v>
      </c>
      <c r="D343" s="194" t="s">
        <v>3623</v>
      </c>
      <c r="E343" s="233">
        <v>3803.69</v>
      </c>
      <c r="F343" s="180" t="s">
        <v>3451</v>
      </c>
    </row>
    <row r="344" spans="1:10">
      <c r="A344" s="180">
        <v>41397</v>
      </c>
      <c r="B344" s="50" t="s">
        <v>3624</v>
      </c>
      <c r="C344" s="180">
        <v>41369</v>
      </c>
      <c r="D344" s="194" t="s">
        <v>3623</v>
      </c>
      <c r="E344" s="233">
        <v>3803.69</v>
      </c>
      <c r="F344" s="180" t="s">
        <v>3507</v>
      </c>
    </row>
    <row r="345" spans="1:10">
      <c r="A345" s="180">
        <v>41397</v>
      </c>
      <c r="B345" s="50">
        <v>96</v>
      </c>
      <c r="C345" s="180">
        <v>41361</v>
      </c>
      <c r="D345" s="194" t="s">
        <v>3560</v>
      </c>
      <c r="E345" s="233">
        <v>6100</v>
      </c>
      <c r="F345" s="180" t="s">
        <v>3507</v>
      </c>
    </row>
    <row r="346" spans="1:10">
      <c r="A346" s="180">
        <v>41397</v>
      </c>
      <c r="B346" s="50">
        <v>1</v>
      </c>
      <c r="C346" s="180">
        <v>41373</v>
      </c>
      <c r="D346" s="194" t="s">
        <v>3625</v>
      </c>
      <c r="E346" s="233">
        <v>3097.66</v>
      </c>
      <c r="F346" s="180" t="s">
        <v>3507</v>
      </c>
    </row>
    <row r="347" spans="1:10">
      <c r="A347" s="180">
        <v>41397</v>
      </c>
      <c r="B347" s="50" t="s">
        <v>960</v>
      </c>
      <c r="C347" s="180">
        <v>41367</v>
      </c>
      <c r="D347" s="194" t="s">
        <v>3590</v>
      </c>
      <c r="E347" s="233">
        <v>500</v>
      </c>
      <c r="F347" s="180" t="s">
        <v>3453</v>
      </c>
      <c r="I347" s="225"/>
    </row>
    <row r="348" spans="1:10">
      <c r="A348" s="170">
        <v>41397</v>
      </c>
      <c r="B348" s="160">
        <v>90</v>
      </c>
      <c r="C348" s="172">
        <v>41360</v>
      </c>
      <c r="D348" s="190" t="s">
        <v>793</v>
      </c>
      <c r="E348" s="234">
        <v>2266.61</v>
      </c>
      <c r="F348" s="172" t="s">
        <v>3451</v>
      </c>
      <c r="I348" s="50"/>
      <c r="J348" s="180"/>
    </row>
    <row r="349" spans="1:10">
      <c r="A349" s="173">
        <v>41397</v>
      </c>
      <c r="B349" s="166">
        <v>90</v>
      </c>
      <c r="C349" s="175">
        <v>41360</v>
      </c>
      <c r="D349" s="192" t="s">
        <v>793</v>
      </c>
      <c r="E349" s="235">
        <v>2</v>
      </c>
      <c r="F349" s="175" t="s">
        <v>3451</v>
      </c>
      <c r="I349" s="50"/>
      <c r="J349" s="180"/>
    </row>
    <row r="350" spans="1:10">
      <c r="A350" s="180">
        <v>41397</v>
      </c>
      <c r="B350" s="50">
        <v>143</v>
      </c>
      <c r="C350" s="180">
        <v>41360</v>
      </c>
      <c r="D350" s="194" t="s">
        <v>793</v>
      </c>
      <c r="E350" s="233">
        <v>51.84</v>
      </c>
      <c r="F350" s="180" t="s">
        <v>3451</v>
      </c>
      <c r="I350" s="50"/>
      <c r="J350" s="180"/>
    </row>
    <row r="351" spans="1:10">
      <c r="A351" s="170">
        <v>41397</v>
      </c>
      <c r="B351" s="160">
        <v>89</v>
      </c>
      <c r="C351" s="172">
        <v>41360</v>
      </c>
      <c r="D351" s="190" t="s">
        <v>793</v>
      </c>
      <c r="E351" s="234">
        <v>19462.560000000001</v>
      </c>
      <c r="F351" s="172" t="s">
        <v>3507</v>
      </c>
      <c r="I351" s="225"/>
    </row>
    <row r="352" spans="1:10">
      <c r="A352" s="173">
        <v>41397</v>
      </c>
      <c r="B352" s="166">
        <v>89</v>
      </c>
      <c r="C352" s="175">
        <v>41360</v>
      </c>
      <c r="D352" s="192" t="s">
        <v>793</v>
      </c>
      <c r="E352" s="235">
        <v>2</v>
      </c>
      <c r="F352" s="175" t="s">
        <v>3507</v>
      </c>
      <c r="I352" s="225"/>
    </row>
    <row r="353" spans="1:9">
      <c r="A353" s="170">
        <v>41397</v>
      </c>
      <c r="B353" s="160">
        <v>142</v>
      </c>
      <c r="C353" s="172">
        <v>41360</v>
      </c>
      <c r="D353" s="190" t="s">
        <v>793</v>
      </c>
      <c r="E353" s="234">
        <v>436.66</v>
      </c>
      <c r="F353" s="172" t="s">
        <v>3507</v>
      </c>
      <c r="I353" s="225"/>
    </row>
    <row r="354" spans="1:9">
      <c r="A354" s="173">
        <v>41397</v>
      </c>
      <c r="B354" s="166">
        <v>142</v>
      </c>
      <c r="C354" s="175">
        <v>41360</v>
      </c>
      <c r="D354" s="192" t="s">
        <v>793</v>
      </c>
      <c r="E354" s="235">
        <v>2</v>
      </c>
      <c r="F354" s="175" t="s">
        <v>3507</v>
      </c>
      <c r="I354" s="225"/>
    </row>
    <row r="355" spans="1:9">
      <c r="A355" s="180">
        <v>41397</v>
      </c>
      <c r="B355" s="50">
        <v>59</v>
      </c>
      <c r="C355" s="180">
        <v>41355</v>
      </c>
      <c r="D355" s="194" t="s">
        <v>3627</v>
      </c>
      <c r="E355" s="233">
        <v>1610.4</v>
      </c>
      <c r="F355" s="180" t="s">
        <v>3507</v>
      </c>
    </row>
    <row r="356" spans="1:9">
      <c r="A356" s="180">
        <v>41397</v>
      </c>
      <c r="B356" s="50">
        <v>103</v>
      </c>
      <c r="C356" s="180">
        <v>41367</v>
      </c>
      <c r="D356" s="194" t="s">
        <v>3628</v>
      </c>
      <c r="E356" s="233">
        <v>10113.799999999999</v>
      </c>
      <c r="F356" s="180" t="s">
        <v>3507</v>
      </c>
    </row>
    <row r="357" spans="1:9">
      <c r="A357" s="170">
        <v>41397</v>
      </c>
      <c r="B357" s="160" t="s">
        <v>3708</v>
      </c>
      <c r="C357" s="172">
        <v>41376</v>
      </c>
      <c r="D357" s="190" t="s">
        <v>905</v>
      </c>
      <c r="E357" s="234">
        <v>488</v>
      </c>
      <c r="F357" s="172" t="s">
        <v>3521</v>
      </c>
    </row>
    <row r="358" spans="1:9">
      <c r="A358" s="181">
        <v>41397</v>
      </c>
      <c r="B358" s="50" t="s">
        <v>3708</v>
      </c>
      <c r="C358" s="180">
        <v>41376</v>
      </c>
      <c r="D358" s="194" t="s">
        <v>905</v>
      </c>
      <c r="E358" s="233">
        <v>488</v>
      </c>
      <c r="F358" s="180" t="s">
        <v>3453</v>
      </c>
    </row>
    <row r="359" spans="1:9">
      <c r="A359" s="181">
        <v>41397</v>
      </c>
      <c r="B359" s="50" t="s">
        <v>3708</v>
      </c>
      <c r="C359" s="180">
        <v>41376</v>
      </c>
      <c r="D359" s="194" t="s">
        <v>905</v>
      </c>
      <c r="E359" s="233">
        <v>488</v>
      </c>
      <c r="F359" s="180" t="s">
        <v>3709</v>
      </c>
    </row>
    <row r="360" spans="1:9">
      <c r="A360" s="181">
        <v>41397</v>
      </c>
      <c r="B360" s="50" t="s">
        <v>3708</v>
      </c>
      <c r="C360" s="180">
        <v>41376</v>
      </c>
      <c r="D360" s="194" t="s">
        <v>905</v>
      </c>
      <c r="E360" s="233">
        <v>488</v>
      </c>
      <c r="F360" s="180" t="s">
        <v>3710</v>
      </c>
    </row>
    <row r="361" spans="1:9">
      <c r="A361" s="173">
        <v>41397</v>
      </c>
      <c r="B361" s="166" t="s">
        <v>3708</v>
      </c>
      <c r="C361" s="175">
        <v>41376</v>
      </c>
      <c r="D361" s="192" t="s">
        <v>905</v>
      </c>
      <c r="E361" s="235">
        <v>488</v>
      </c>
      <c r="F361" s="175" t="s">
        <v>3452</v>
      </c>
    </row>
    <row r="362" spans="1:9">
      <c r="A362" s="180">
        <v>41397</v>
      </c>
      <c r="B362" s="50">
        <v>3</v>
      </c>
      <c r="C362" s="180">
        <v>41370</v>
      </c>
      <c r="D362" s="194" t="s">
        <v>3629</v>
      </c>
      <c r="E362" s="233">
        <v>390.4</v>
      </c>
      <c r="F362" s="180" t="s">
        <v>3507</v>
      </c>
    </row>
    <row r="363" spans="1:9">
      <c r="A363" s="180">
        <v>41397</v>
      </c>
      <c r="B363" s="50">
        <v>2</v>
      </c>
      <c r="C363" s="180">
        <v>41370</v>
      </c>
      <c r="D363" s="194" t="s">
        <v>3629</v>
      </c>
      <c r="E363" s="233">
        <v>195.2</v>
      </c>
      <c r="F363" s="180" t="s">
        <v>3507</v>
      </c>
    </row>
    <row r="364" spans="1:9">
      <c r="A364" s="180">
        <v>41397</v>
      </c>
      <c r="B364" s="50">
        <v>46</v>
      </c>
      <c r="C364" s="180">
        <v>41363</v>
      </c>
      <c r="D364" s="194" t="s">
        <v>497</v>
      </c>
      <c r="E364" s="233">
        <v>320.5</v>
      </c>
      <c r="F364" s="180" t="s">
        <v>3521</v>
      </c>
    </row>
    <row r="365" spans="1:9">
      <c r="A365" s="180">
        <v>41404</v>
      </c>
      <c r="B365" s="50">
        <v>43</v>
      </c>
      <c r="C365" s="180">
        <v>41373</v>
      </c>
      <c r="D365" s="226" t="s">
        <v>735</v>
      </c>
      <c r="E365" s="233">
        <v>29890</v>
      </c>
      <c r="F365" s="212" t="s">
        <v>3507</v>
      </c>
    </row>
    <row r="366" spans="1:9">
      <c r="A366" s="180">
        <v>41404</v>
      </c>
      <c r="B366" s="50">
        <v>151</v>
      </c>
      <c r="C366" s="180">
        <v>41375</v>
      </c>
      <c r="D366" s="226" t="s">
        <v>3630</v>
      </c>
      <c r="E366" s="233">
        <v>244</v>
      </c>
      <c r="F366" s="212" t="s">
        <v>3521</v>
      </c>
    </row>
    <row r="367" spans="1:9">
      <c r="A367" s="180">
        <v>41404</v>
      </c>
      <c r="B367" s="50">
        <v>162</v>
      </c>
      <c r="C367" s="180">
        <v>41383</v>
      </c>
      <c r="D367" s="226" t="s">
        <v>3630</v>
      </c>
      <c r="E367" s="233">
        <v>268.39999999999998</v>
      </c>
      <c r="F367" s="212" t="s">
        <v>3521</v>
      </c>
    </row>
    <row r="368" spans="1:9">
      <c r="A368" s="180">
        <v>41404</v>
      </c>
      <c r="B368" s="50">
        <v>102117</v>
      </c>
      <c r="C368" s="180">
        <v>41373</v>
      </c>
      <c r="D368" s="226" t="s">
        <v>3631</v>
      </c>
      <c r="E368" s="233">
        <v>500</v>
      </c>
      <c r="F368" s="212" t="s">
        <v>3507</v>
      </c>
    </row>
    <row r="369" spans="1:11">
      <c r="A369" s="170">
        <v>41404</v>
      </c>
      <c r="B369" s="160" t="s">
        <v>517</v>
      </c>
      <c r="C369" s="172">
        <v>41332</v>
      </c>
      <c r="D369" s="243" t="s">
        <v>3551</v>
      </c>
      <c r="E369" s="234">
        <v>226.57</v>
      </c>
      <c r="F369" s="213" t="s">
        <v>3451</v>
      </c>
    </row>
    <row r="370" spans="1:11">
      <c r="A370" s="181">
        <v>41404</v>
      </c>
      <c r="B370" s="50" t="s">
        <v>517</v>
      </c>
      <c r="C370" s="180">
        <v>41332</v>
      </c>
      <c r="D370" s="226" t="s">
        <v>3551</v>
      </c>
      <c r="E370" s="233">
        <v>198.25</v>
      </c>
      <c r="F370" s="212" t="s">
        <v>3521</v>
      </c>
    </row>
    <row r="371" spans="1:11">
      <c r="A371" s="181">
        <v>41404</v>
      </c>
      <c r="B371" s="50" t="s">
        <v>517</v>
      </c>
      <c r="C371" s="180">
        <v>41332</v>
      </c>
      <c r="D371" s="226" t="s">
        <v>3551</v>
      </c>
      <c r="E371" s="233">
        <v>84.96</v>
      </c>
      <c r="F371" s="212" t="s">
        <v>3507</v>
      </c>
    </row>
    <row r="372" spans="1:11">
      <c r="A372" s="173">
        <v>41404</v>
      </c>
      <c r="B372" s="166" t="s">
        <v>517</v>
      </c>
      <c r="C372" s="175">
        <v>41332</v>
      </c>
      <c r="D372" s="244" t="s">
        <v>3551</v>
      </c>
      <c r="E372" s="235">
        <v>169.93</v>
      </c>
      <c r="F372" s="214" t="s">
        <v>3453</v>
      </c>
    </row>
    <row r="373" spans="1:11">
      <c r="A373" s="180">
        <v>41404</v>
      </c>
      <c r="B373" s="50">
        <v>15</v>
      </c>
      <c r="C373" s="180">
        <v>41373</v>
      </c>
      <c r="D373" s="226" t="s">
        <v>3632</v>
      </c>
      <c r="E373" s="233">
        <v>8784</v>
      </c>
      <c r="F373" s="212" t="s">
        <v>3507</v>
      </c>
    </row>
    <row r="374" spans="1:11">
      <c r="A374" s="180">
        <v>41404</v>
      </c>
      <c r="B374" s="50">
        <v>2</v>
      </c>
      <c r="C374" s="180">
        <v>41376</v>
      </c>
      <c r="D374" s="226" t="s">
        <v>3633</v>
      </c>
      <c r="E374" s="233">
        <v>3660</v>
      </c>
      <c r="F374" s="212" t="s">
        <v>3451</v>
      </c>
    </row>
    <row r="375" spans="1:11" s="142" customFormat="1" ht="12" customHeight="1">
      <c r="A375" s="170">
        <v>41404</v>
      </c>
      <c r="B375" s="163">
        <v>199</v>
      </c>
      <c r="C375" s="161">
        <v>41377</v>
      </c>
      <c r="D375" s="190" t="s">
        <v>793</v>
      </c>
      <c r="E375" s="234">
        <v>236.5</v>
      </c>
      <c r="F375" s="199" t="s">
        <v>3451</v>
      </c>
      <c r="I375" s="176"/>
    </row>
    <row r="376" spans="1:11" s="142" customFormat="1" ht="13" customHeight="1">
      <c r="A376" s="173">
        <v>41404</v>
      </c>
      <c r="B376" s="169">
        <v>199</v>
      </c>
      <c r="C376" s="167">
        <v>41377</v>
      </c>
      <c r="D376" s="192" t="s">
        <v>793</v>
      </c>
      <c r="E376" s="235">
        <v>5.77</v>
      </c>
      <c r="F376" s="201" t="s">
        <v>3451</v>
      </c>
      <c r="I376" s="176"/>
      <c r="K376" s="142">
        <f>J367+K373</f>
        <v>0</v>
      </c>
    </row>
    <row r="377" spans="1:11" s="142" customFormat="1" ht="15" customHeight="1">
      <c r="A377" s="170">
        <v>41404</v>
      </c>
      <c r="B377" s="163">
        <v>200</v>
      </c>
      <c r="C377" s="161">
        <v>41377</v>
      </c>
      <c r="D377" s="190" t="s">
        <v>793</v>
      </c>
      <c r="E377" s="234">
        <v>132</v>
      </c>
      <c r="F377" s="199" t="s">
        <v>3451</v>
      </c>
      <c r="I377" s="176"/>
    </row>
    <row r="378" spans="1:11" s="142" customFormat="1" ht="15" customHeight="1">
      <c r="A378" s="173">
        <v>41404</v>
      </c>
      <c r="B378" s="169">
        <v>200</v>
      </c>
      <c r="C378" s="167">
        <v>41377</v>
      </c>
      <c r="D378" s="192" t="s">
        <v>793</v>
      </c>
      <c r="E378" s="235">
        <v>3.22</v>
      </c>
      <c r="F378" s="201" t="s">
        <v>3451</v>
      </c>
      <c r="I378" s="176"/>
    </row>
    <row r="379" spans="1:11" s="142" customFormat="1" ht="13" customHeight="1">
      <c r="A379" s="170">
        <v>41404</v>
      </c>
      <c r="B379" s="163">
        <v>207</v>
      </c>
      <c r="C379" s="161">
        <v>41382</v>
      </c>
      <c r="D379" s="190" t="s">
        <v>793</v>
      </c>
      <c r="E379" s="234">
        <v>150</v>
      </c>
      <c r="F379" s="199" t="s">
        <v>3451</v>
      </c>
      <c r="I379" s="176"/>
    </row>
    <row r="380" spans="1:11" s="142" customFormat="1" ht="13" customHeight="1">
      <c r="A380" s="173">
        <v>41404</v>
      </c>
      <c r="B380" s="169">
        <v>207</v>
      </c>
      <c r="C380" s="167">
        <v>41382</v>
      </c>
      <c r="D380" s="192" t="s">
        <v>793</v>
      </c>
      <c r="E380" s="235">
        <v>3.66</v>
      </c>
      <c r="F380" s="201" t="s">
        <v>3451</v>
      </c>
      <c r="I380" s="176"/>
    </row>
    <row r="381" spans="1:11" s="142" customFormat="1" ht="13" customHeight="1">
      <c r="A381" s="170">
        <v>41404</v>
      </c>
      <c r="B381" s="163">
        <v>208</v>
      </c>
      <c r="C381" s="161">
        <v>41382</v>
      </c>
      <c r="D381" s="190" t="s">
        <v>793</v>
      </c>
      <c r="E381" s="234">
        <v>57.99</v>
      </c>
      <c r="F381" s="199" t="s">
        <v>3451</v>
      </c>
      <c r="I381" s="176"/>
    </row>
    <row r="382" spans="1:11" s="142" customFormat="1" ht="13" customHeight="1">
      <c r="A382" s="173">
        <v>41404</v>
      </c>
      <c r="B382" s="169">
        <v>208</v>
      </c>
      <c r="C382" s="167">
        <v>41382</v>
      </c>
      <c r="D382" s="192" t="s">
        <v>793</v>
      </c>
      <c r="E382" s="235">
        <v>1.42</v>
      </c>
      <c r="F382" s="201" t="s">
        <v>3451</v>
      </c>
      <c r="I382" s="176"/>
    </row>
    <row r="383" spans="1:11" s="142" customFormat="1" ht="15" customHeight="1">
      <c r="A383" s="170">
        <v>41404</v>
      </c>
      <c r="B383" s="163">
        <v>209</v>
      </c>
      <c r="C383" s="161">
        <v>41382</v>
      </c>
      <c r="D383" s="190" t="s">
        <v>793</v>
      </c>
      <c r="E383" s="234">
        <v>40</v>
      </c>
      <c r="F383" s="199" t="s">
        <v>3451</v>
      </c>
      <c r="I383" s="176"/>
    </row>
    <row r="384" spans="1:11" s="142" customFormat="1" ht="15" customHeight="1">
      <c r="A384" s="173">
        <v>41404</v>
      </c>
      <c r="B384" s="169">
        <v>209</v>
      </c>
      <c r="C384" s="167">
        <v>41382</v>
      </c>
      <c r="D384" s="192" t="s">
        <v>793</v>
      </c>
      <c r="E384" s="235">
        <v>0.97</v>
      </c>
      <c r="F384" s="201" t="s">
        <v>3451</v>
      </c>
      <c r="I384" s="176"/>
    </row>
    <row r="385" spans="1:9" s="142" customFormat="1" ht="15" customHeight="1">
      <c r="A385" s="170">
        <v>41404</v>
      </c>
      <c r="B385" s="163">
        <v>210</v>
      </c>
      <c r="C385" s="161">
        <v>41382</v>
      </c>
      <c r="D385" s="190" t="s">
        <v>793</v>
      </c>
      <c r="E385" s="234">
        <v>88</v>
      </c>
      <c r="F385" s="199" t="s">
        <v>3451</v>
      </c>
      <c r="I385" s="176"/>
    </row>
    <row r="386" spans="1:9" s="142" customFormat="1" ht="16" customHeight="1">
      <c r="A386" s="173">
        <v>41404</v>
      </c>
      <c r="B386" s="169">
        <v>210</v>
      </c>
      <c r="C386" s="167">
        <v>41382</v>
      </c>
      <c r="D386" s="192" t="s">
        <v>793</v>
      </c>
      <c r="E386" s="235">
        <v>2.15</v>
      </c>
      <c r="F386" s="201" t="s">
        <v>3451</v>
      </c>
      <c r="I386" s="176"/>
    </row>
    <row r="387" spans="1:9" s="142" customFormat="1" ht="13" customHeight="1">
      <c r="A387" s="170">
        <v>41404</v>
      </c>
      <c r="B387" s="163">
        <v>211</v>
      </c>
      <c r="C387" s="161">
        <v>41382</v>
      </c>
      <c r="D387" s="190" t="s">
        <v>793</v>
      </c>
      <c r="E387" s="234">
        <v>440</v>
      </c>
      <c r="F387" s="199" t="s">
        <v>3451</v>
      </c>
      <c r="I387" s="176"/>
    </row>
    <row r="388" spans="1:9" s="142" customFormat="1" ht="15" customHeight="1">
      <c r="A388" s="173">
        <v>41404</v>
      </c>
      <c r="B388" s="169">
        <v>211</v>
      </c>
      <c r="C388" s="167">
        <v>41382</v>
      </c>
      <c r="D388" s="192" t="s">
        <v>793</v>
      </c>
      <c r="E388" s="235">
        <v>10.74</v>
      </c>
      <c r="F388" s="201" t="s">
        <v>3451</v>
      </c>
      <c r="I388" s="176"/>
    </row>
    <row r="389" spans="1:9" s="142" customFormat="1" ht="15" customHeight="1">
      <c r="A389" s="170">
        <v>41404</v>
      </c>
      <c r="B389" s="163">
        <v>212</v>
      </c>
      <c r="C389" s="161">
        <v>41382</v>
      </c>
      <c r="D389" s="190" t="s">
        <v>793</v>
      </c>
      <c r="E389" s="234">
        <v>100</v>
      </c>
      <c r="F389" s="199" t="s">
        <v>3451</v>
      </c>
      <c r="I389" s="176"/>
    </row>
    <row r="390" spans="1:9" s="142" customFormat="1" ht="15" customHeight="1">
      <c r="A390" s="173">
        <v>41404</v>
      </c>
      <c r="B390" s="169">
        <v>212</v>
      </c>
      <c r="C390" s="167">
        <v>41382</v>
      </c>
      <c r="D390" s="192" t="s">
        <v>793</v>
      </c>
      <c r="E390" s="235">
        <v>2.44</v>
      </c>
      <c r="F390" s="201" t="s">
        <v>3451</v>
      </c>
      <c r="I390" s="176"/>
    </row>
    <row r="391" spans="1:9" s="142" customFormat="1" ht="14" customHeight="1">
      <c r="A391" s="170">
        <v>41404</v>
      </c>
      <c r="B391" s="163">
        <v>213</v>
      </c>
      <c r="C391" s="161">
        <v>41382</v>
      </c>
      <c r="D391" s="190" t="s">
        <v>793</v>
      </c>
      <c r="E391" s="234">
        <v>605</v>
      </c>
      <c r="F391" s="199" t="s">
        <v>3451</v>
      </c>
      <c r="I391" s="176"/>
    </row>
    <row r="392" spans="1:9" s="142" customFormat="1" ht="14" customHeight="1">
      <c r="A392" s="173">
        <v>41404</v>
      </c>
      <c r="B392" s="169">
        <v>213</v>
      </c>
      <c r="C392" s="167">
        <v>41382</v>
      </c>
      <c r="D392" s="192" t="s">
        <v>793</v>
      </c>
      <c r="E392" s="235">
        <v>14.76</v>
      </c>
      <c r="F392" s="201" t="s">
        <v>3451</v>
      </c>
      <c r="I392" s="176"/>
    </row>
    <row r="393" spans="1:9" s="142" customFormat="1" ht="13" customHeight="1">
      <c r="A393" s="170">
        <v>41404</v>
      </c>
      <c r="B393" s="163">
        <v>214</v>
      </c>
      <c r="C393" s="161">
        <v>41382</v>
      </c>
      <c r="D393" s="190" t="s">
        <v>793</v>
      </c>
      <c r="E393" s="234">
        <v>176</v>
      </c>
      <c r="F393" s="199" t="s">
        <v>3451</v>
      </c>
      <c r="I393" s="176"/>
    </row>
    <row r="394" spans="1:9" s="142" customFormat="1" ht="15" customHeight="1">
      <c r="A394" s="173">
        <v>41404</v>
      </c>
      <c r="B394" s="169">
        <v>214</v>
      </c>
      <c r="C394" s="167">
        <v>41382</v>
      </c>
      <c r="D394" s="192" t="s">
        <v>793</v>
      </c>
      <c r="E394" s="235">
        <v>4.29</v>
      </c>
      <c r="F394" s="201" t="s">
        <v>3451</v>
      </c>
      <c r="I394" s="176"/>
    </row>
    <row r="395" spans="1:9" s="142" customFormat="1" ht="15" customHeight="1">
      <c r="A395" s="170">
        <v>41404</v>
      </c>
      <c r="B395" s="163">
        <v>224</v>
      </c>
      <c r="C395" s="161">
        <v>41391</v>
      </c>
      <c r="D395" s="190" t="s">
        <v>793</v>
      </c>
      <c r="E395" s="234">
        <v>605</v>
      </c>
      <c r="F395" s="199" t="s">
        <v>3451</v>
      </c>
      <c r="I395" s="176"/>
    </row>
    <row r="396" spans="1:9" s="142" customFormat="1" ht="15" customHeight="1">
      <c r="A396" s="173">
        <v>41404</v>
      </c>
      <c r="B396" s="169">
        <v>224</v>
      </c>
      <c r="C396" s="167">
        <v>41391</v>
      </c>
      <c r="D396" s="192" t="s">
        <v>793</v>
      </c>
      <c r="E396" s="235">
        <v>14.76</v>
      </c>
      <c r="F396" s="201" t="s">
        <v>3451</v>
      </c>
      <c r="I396" s="176"/>
    </row>
    <row r="397" spans="1:9" s="142" customFormat="1" ht="19" customHeight="1">
      <c r="A397" s="170">
        <v>41404</v>
      </c>
      <c r="B397" s="163">
        <v>226</v>
      </c>
      <c r="C397" s="161">
        <v>41391</v>
      </c>
      <c r="D397" s="190" t="s">
        <v>793</v>
      </c>
      <c r="E397" s="234">
        <v>154</v>
      </c>
      <c r="F397" s="199" t="s">
        <v>3451</v>
      </c>
      <c r="I397" s="176"/>
    </row>
    <row r="398" spans="1:9" s="142" customFormat="1" ht="16" customHeight="1">
      <c r="A398" s="173">
        <v>41404</v>
      </c>
      <c r="B398" s="169">
        <v>226</v>
      </c>
      <c r="C398" s="167">
        <v>41391</v>
      </c>
      <c r="D398" s="192" t="s">
        <v>793</v>
      </c>
      <c r="E398" s="235">
        <v>3.76</v>
      </c>
      <c r="F398" s="201" t="s">
        <v>3451</v>
      </c>
      <c r="I398" s="176"/>
    </row>
    <row r="399" spans="1:9" s="142" customFormat="1" ht="13" customHeight="1">
      <c r="A399" s="170">
        <v>41404</v>
      </c>
      <c r="B399" s="163">
        <v>130</v>
      </c>
      <c r="C399" s="161">
        <v>41382</v>
      </c>
      <c r="D399" s="190" t="s">
        <v>793</v>
      </c>
      <c r="E399" s="234">
        <v>92.4</v>
      </c>
      <c r="F399" s="199" t="s">
        <v>3451</v>
      </c>
      <c r="I399" s="176"/>
    </row>
    <row r="400" spans="1:9" s="142" customFormat="1" ht="17" customHeight="1">
      <c r="A400" s="173">
        <v>41404</v>
      </c>
      <c r="B400" s="169">
        <v>130</v>
      </c>
      <c r="C400" s="167">
        <v>41382</v>
      </c>
      <c r="D400" s="192" t="s">
        <v>793</v>
      </c>
      <c r="E400" s="235">
        <v>2</v>
      </c>
      <c r="F400" s="201" t="s">
        <v>3451</v>
      </c>
      <c r="I400" s="176"/>
    </row>
    <row r="401" spans="1:9" s="142" customFormat="1" ht="15" customHeight="1">
      <c r="A401" s="180">
        <v>41404</v>
      </c>
      <c r="B401" s="67">
        <v>206</v>
      </c>
      <c r="C401" s="38">
        <v>41382</v>
      </c>
      <c r="D401" s="194" t="s">
        <v>793</v>
      </c>
      <c r="E401" s="233">
        <v>2.27</v>
      </c>
      <c r="F401" s="202" t="s">
        <v>3451</v>
      </c>
      <c r="I401" s="176"/>
    </row>
    <row r="402" spans="1:9" s="142" customFormat="1" ht="13" customHeight="1">
      <c r="A402" s="187">
        <v>41404</v>
      </c>
      <c r="B402" s="142">
        <v>3850003916</v>
      </c>
      <c r="C402" s="187">
        <v>41336</v>
      </c>
      <c r="D402" s="142" t="s">
        <v>3634</v>
      </c>
      <c r="E402" s="233">
        <v>1353.47</v>
      </c>
      <c r="F402" s="142" t="s">
        <v>3451</v>
      </c>
    </row>
    <row r="403" spans="1:9">
      <c r="A403" s="187">
        <v>41404</v>
      </c>
      <c r="B403" s="67">
        <v>51</v>
      </c>
      <c r="C403" s="187">
        <v>41383</v>
      </c>
      <c r="D403" s="194" t="s">
        <v>3635</v>
      </c>
      <c r="E403" s="233">
        <v>2208.1999999999998</v>
      </c>
      <c r="F403" s="212" t="s">
        <v>3521</v>
      </c>
    </row>
    <row r="404" spans="1:9">
      <c r="A404" s="187">
        <v>41404</v>
      </c>
      <c r="B404" s="67">
        <v>57</v>
      </c>
      <c r="C404" s="187">
        <v>41377</v>
      </c>
      <c r="D404" s="194" t="s">
        <v>497</v>
      </c>
      <c r="E404" s="233">
        <v>3861</v>
      </c>
      <c r="F404" s="212" t="s">
        <v>3521</v>
      </c>
    </row>
    <row r="405" spans="1:9">
      <c r="A405" s="187">
        <v>41404</v>
      </c>
      <c r="B405" s="67">
        <v>1</v>
      </c>
      <c r="C405" s="187">
        <v>41384</v>
      </c>
      <c r="D405" s="194" t="s">
        <v>840</v>
      </c>
      <c r="E405" s="233">
        <v>7776</v>
      </c>
      <c r="F405" s="212" t="s">
        <v>3521</v>
      </c>
    </row>
    <row r="406" spans="1:9">
      <c r="A406" s="187">
        <v>41404</v>
      </c>
      <c r="B406" s="67">
        <v>58</v>
      </c>
      <c r="C406" s="187">
        <v>41392</v>
      </c>
      <c r="D406" s="194" t="s">
        <v>3603</v>
      </c>
      <c r="E406" s="233">
        <v>2928.41</v>
      </c>
      <c r="F406" s="212" t="s">
        <v>3521</v>
      </c>
    </row>
    <row r="407" spans="1:9">
      <c r="A407" s="187">
        <v>41404</v>
      </c>
      <c r="B407" s="67">
        <v>57</v>
      </c>
      <c r="C407" s="187">
        <v>41375</v>
      </c>
      <c r="D407" s="194" t="s">
        <v>3636</v>
      </c>
      <c r="E407" s="233">
        <v>9625</v>
      </c>
      <c r="F407" s="212" t="s">
        <v>3507</v>
      </c>
    </row>
    <row r="408" spans="1:9">
      <c r="A408" s="187">
        <v>41404</v>
      </c>
      <c r="B408" s="67">
        <v>5</v>
      </c>
      <c r="C408" s="187">
        <v>41367</v>
      </c>
      <c r="D408" s="194" t="s">
        <v>3505</v>
      </c>
      <c r="E408" s="233">
        <v>366</v>
      </c>
      <c r="F408" s="212" t="s">
        <v>3507</v>
      </c>
    </row>
    <row r="409" spans="1:9">
      <c r="A409" s="187">
        <v>41404</v>
      </c>
      <c r="B409" s="67">
        <v>6</v>
      </c>
      <c r="C409" s="187">
        <v>41367</v>
      </c>
      <c r="D409" s="194" t="s">
        <v>3505</v>
      </c>
      <c r="E409" s="233">
        <v>366</v>
      </c>
      <c r="F409" s="212" t="s">
        <v>3507</v>
      </c>
    </row>
    <row r="410" spans="1:9">
      <c r="A410" s="180">
        <v>41409</v>
      </c>
      <c r="B410" s="67">
        <v>358</v>
      </c>
      <c r="C410" s="202">
        <v>41370</v>
      </c>
      <c r="D410" s="194" t="s">
        <v>3607</v>
      </c>
      <c r="E410" s="233">
        <v>771.04</v>
      </c>
      <c r="F410" s="202" t="s">
        <v>3451</v>
      </c>
    </row>
    <row r="411" spans="1:9" s="142" customFormat="1" ht="15" customHeight="1">
      <c r="A411" s="187">
        <v>41409</v>
      </c>
      <c r="B411" s="197" t="s">
        <v>213</v>
      </c>
      <c r="C411" s="187">
        <v>41332</v>
      </c>
      <c r="D411" s="142" t="s">
        <v>709</v>
      </c>
      <c r="E411" s="237">
        <v>52.48</v>
      </c>
      <c r="F411" s="142" t="s">
        <v>3451</v>
      </c>
    </row>
    <row r="412" spans="1:9" s="142" customFormat="1" ht="16" customHeight="1">
      <c r="A412" s="187">
        <v>41409</v>
      </c>
      <c r="B412" s="197" t="s">
        <v>3637</v>
      </c>
      <c r="C412" s="187">
        <v>41387</v>
      </c>
      <c r="D412" s="142" t="s">
        <v>3638</v>
      </c>
      <c r="E412" s="233">
        <v>10000</v>
      </c>
      <c r="F412" s="142" t="s">
        <v>3456</v>
      </c>
    </row>
    <row r="413" spans="1:9">
      <c r="A413" s="187">
        <v>41411</v>
      </c>
      <c r="B413" s="197">
        <v>7950740</v>
      </c>
      <c r="C413" s="187">
        <v>41410</v>
      </c>
      <c r="D413" s="142" t="s">
        <v>3734</v>
      </c>
      <c r="E413" s="233">
        <v>9.69</v>
      </c>
      <c r="F413" s="142" t="s">
        <v>3451</v>
      </c>
    </row>
    <row r="414" spans="1:9">
      <c r="A414" s="187">
        <v>41415</v>
      </c>
      <c r="B414" s="197">
        <v>238576</v>
      </c>
      <c r="C414" s="187">
        <v>41415</v>
      </c>
      <c r="D414" s="142" t="s">
        <v>844</v>
      </c>
      <c r="E414" s="233">
        <v>2.44</v>
      </c>
      <c r="F414" s="142" t="s">
        <v>3451</v>
      </c>
    </row>
    <row r="415" spans="1:9">
      <c r="A415" s="187">
        <v>41415</v>
      </c>
      <c r="B415" s="197">
        <v>238575</v>
      </c>
      <c r="C415" s="187">
        <v>41415</v>
      </c>
      <c r="D415" s="142" t="s">
        <v>844</v>
      </c>
      <c r="E415" s="233">
        <v>597.58000000000004</v>
      </c>
      <c r="F415" s="142" t="s">
        <v>3451</v>
      </c>
    </row>
    <row r="416" spans="1:9" s="142" customFormat="1" ht="19" customHeight="1">
      <c r="A416" s="203">
        <v>41416</v>
      </c>
      <c r="B416" s="205">
        <v>9170851462</v>
      </c>
      <c r="C416" s="216">
        <v>41419</v>
      </c>
      <c r="D416" s="205" t="s">
        <v>3493</v>
      </c>
      <c r="E416" s="238">
        <v>51.88</v>
      </c>
      <c r="F416" s="205" t="s">
        <v>3451</v>
      </c>
    </row>
    <row r="417" spans="1:6" s="142" customFormat="1" ht="19" customHeight="1">
      <c r="A417" s="204">
        <v>41416</v>
      </c>
      <c r="B417" s="209">
        <v>9170851462</v>
      </c>
      <c r="C417" s="217">
        <v>41419</v>
      </c>
      <c r="D417" s="209" t="s">
        <v>3493</v>
      </c>
      <c r="E417" s="239">
        <v>1.22</v>
      </c>
      <c r="F417" s="209" t="s">
        <v>3451</v>
      </c>
    </row>
    <row r="418" spans="1:6" ht="16" customHeight="1">
      <c r="A418" s="176">
        <v>41416</v>
      </c>
      <c r="B418" s="178">
        <v>52</v>
      </c>
      <c r="C418" s="62">
        <v>41370</v>
      </c>
      <c r="D418" s="194" t="s">
        <v>3639</v>
      </c>
      <c r="E418" s="233">
        <v>4752</v>
      </c>
      <c r="F418" s="215" t="s">
        <v>3451</v>
      </c>
    </row>
    <row r="419" spans="1:6" ht="16" customHeight="1">
      <c r="A419" s="176">
        <v>41416</v>
      </c>
      <c r="B419" s="178">
        <v>231</v>
      </c>
      <c r="C419" s="62">
        <v>41363</v>
      </c>
      <c r="D419" s="194" t="s">
        <v>3608</v>
      </c>
      <c r="E419" s="233">
        <v>105</v>
      </c>
      <c r="F419" s="215" t="s">
        <v>3451</v>
      </c>
    </row>
    <row r="420" spans="1:6" ht="17" customHeight="1">
      <c r="A420" s="176">
        <v>41416</v>
      </c>
      <c r="B420" s="178">
        <v>7</v>
      </c>
      <c r="C420" s="62">
        <v>41389</v>
      </c>
      <c r="D420" s="194" t="s">
        <v>3640</v>
      </c>
      <c r="E420" s="233">
        <v>250</v>
      </c>
      <c r="F420" s="215" t="s">
        <v>3451</v>
      </c>
    </row>
    <row r="421" spans="1:6" ht="17" customHeight="1">
      <c r="A421" s="176">
        <v>41416</v>
      </c>
      <c r="B421" s="178">
        <v>56</v>
      </c>
      <c r="C421" s="62">
        <v>41375</v>
      </c>
      <c r="D421" s="194" t="s">
        <v>3609</v>
      </c>
      <c r="E421" s="233">
        <v>286</v>
      </c>
      <c r="F421" s="215" t="s">
        <v>3451</v>
      </c>
    </row>
    <row r="422" spans="1:6" ht="17" customHeight="1">
      <c r="A422" s="170">
        <v>41416</v>
      </c>
      <c r="B422" s="163">
        <v>3</v>
      </c>
      <c r="C422" s="161">
        <v>41361</v>
      </c>
      <c r="D422" s="190" t="s">
        <v>3641</v>
      </c>
      <c r="E422" s="234">
        <v>120</v>
      </c>
      <c r="F422" s="199" t="s">
        <v>3451</v>
      </c>
    </row>
    <row r="423" spans="1:6" ht="17" customHeight="1">
      <c r="A423" s="173">
        <v>41416</v>
      </c>
      <c r="B423" s="169">
        <v>3</v>
      </c>
      <c r="C423" s="167">
        <v>41361</v>
      </c>
      <c r="D423" s="192" t="s">
        <v>3641</v>
      </c>
      <c r="E423" s="235">
        <v>2</v>
      </c>
      <c r="F423" s="201" t="s">
        <v>3451</v>
      </c>
    </row>
    <row r="424" spans="1:6" ht="18" customHeight="1">
      <c r="A424" s="176">
        <v>41416</v>
      </c>
      <c r="B424" s="178" t="s">
        <v>3643</v>
      </c>
      <c r="C424" s="62">
        <v>41398</v>
      </c>
      <c r="D424" s="194" t="s">
        <v>3642</v>
      </c>
      <c r="E424" s="233">
        <v>300</v>
      </c>
      <c r="F424" s="215" t="s">
        <v>3451</v>
      </c>
    </row>
    <row r="425" spans="1:6" ht="16" customHeight="1">
      <c r="A425" s="176">
        <v>41416</v>
      </c>
      <c r="B425" s="156"/>
      <c r="C425" s="62">
        <v>41355</v>
      </c>
      <c r="D425" s="194" t="s">
        <v>3644</v>
      </c>
      <c r="E425" s="233">
        <v>320</v>
      </c>
      <c r="F425" s="215" t="s">
        <v>3451</v>
      </c>
    </row>
    <row r="426" spans="1:6" ht="18" customHeight="1">
      <c r="A426" s="176">
        <v>41416</v>
      </c>
      <c r="B426" s="156"/>
      <c r="C426" s="62">
        <v>41377</v>
      </c>
      <c r="D426" s="194" t="s">
        <v>3645</v>
      </c>
      <c r="E426" s="233">
        <v>300</v>
      </c>
      <c r="F426" s="215" t="s">
        <v>3451</v>
      </c>
    </row>
    <row r="427" spans="1:6" ht="17" customHeight="1">
      <c r="A427" s="176">
        <v>41416</v>
      </c>
      <c r="B427" s="178">
        <v>5</v>
      </c>
      <c r="C427" s="62">
        <v>41373</v>
      </c>
      <c r="D427" s="194" t="s">
        <v>3646</v>
      </c>
      <c r="E427" s="233">
        <v>305</v>
      </c>
      <c r="F427" s="215" t="s">
        <v>3451</v>
      </c>
    </row>
    <row r="428" spans="1:6" ht="17" customHeight="1">
      <c r="A428" s="170">
        <v>41416</v>
      </c>
      <c r="B428" s="163">
        <v>7</v>
      </c>
      <c r="C428" s="161">
        <v>41393</v>
      </c>
      <c r="D428" s="190" t="s">
        <v>726</v>
      </c>
      <c r="E428" s="234">
        <v>799.43</v>
      </c>
      <c r="F428" s="199" t="s">
        <v>3521</v>
      </c>
    </row>
    <row r="429" spans="1:6" ht="17" customHeight="1">
      <c r="A429" s="181">
        <v>41416</v>
      </c>
      <c r="B429" s="67">
        <v>7</v>
      </c>
      <c r="C429" s="38">
        <v>41393</v>
      </c>
      <c r="D429" s="194" t="s">
        <v>726</v>
      </c>
      <c r="E429" s="233">
        <v>85.65</v>
      </c>
      <c r="F429" s="202" t="s">
        <v>3507</v>
      </c>
    </row>
    <row r="430" spans="1:6" ht="17" customHeight="1">
      <c r="A430" s="181">
        <v>41416</v>
      </c>
      <c r="B430" s="67">
        <v>7</v>
      </c>
      <c r="C430" s="38">
        <v>41393</v>
      </c>
      <c r="D430" s="194" t="s">
        <v>726</v>
      </c>
      <c r="E430" s="233">
        <v>256.95999999999998</v>
      </c>
      <c r="F430" s="202" t="s">
        <v>3453</v>
      </c>
    </row>
    <row r="431" spans="1:6" ht="17" customHeight="1">
      <c r="A431" s="173">
        <v>41416</v>
      </c>
      <c r="B431" s="169">
        <v>7</v>
      </c>
      <c r="C431" s="167">
        <v>41393</v>
      </c>
      <c r="D431" s="192" t="s">
        <v>726</v>
      </c>
      <c r="E431" s="235">
        <v>228.41</v>
      </c>
      <c r="F431" s="201" t="s">
        <v>3451</v>
      </c>
    </row>
    <row r="432" spans="1:6" ht="17" customHeight="1">
      <c r="A432" s="170">
        <v>41416</v>
      </c>
      <c r="B432" s="163">
        <v>43</v>
      </c>
      <c r="C432" s="161">
        <v>41393</v>
      </c>
      <c r="D432" s="190" t="s">
        <v>3711</v>
      </c>
      <c r="E432" s="234">
        <v>668</v>
      </c>
      <c r="F432" s="199" t="s">
        <v>3521</v>
      </c>
    </row>
    <row r="433" spans="1:6" ht="17" customHeight="1">
      <c r="A433" s="173">
        <v>41416</v>
      </c>
      <c r="B433" s="169">
        <v>43</v>
      </c>
      <c r="C433" s="167">
        <v>41393</v>
      </c>
      <c r="D433" s="192" t="s">
        <v>3711</v>
      </c>
      <c r="E433" s="235">
        <v>668</v>
      </c>
      <c r="F433" s="201" t="s">
        <v>3453</v>
      </c>
    </row>
    <row r="434" spans="1:6" ht="17" customHeight="1">
      <c r="A434" s="176">
        <v>41416</v>
      </c>
      <c r="B434" s="178">
        <v>42</v>
      </c>
      <c r="C434" s="62">
        <v>41381</v>
      </c>
      <c r="D434" s="194" t="s">
        <v>3647</v>
      </c>
      <c r="E434" s="233">
        <v>244</v>
      </c>
      <c r="F434" s="215" t="s">
        <v>3451</v>
      </c>
    </row>
    <row r="435" spans="1:6" ht="18" customHeight="1">
      <c r="A435" s="176">
        <v>41416</v>
      </c>
      <c r="B435" s="178">
        <v>4</v>
      </c>
      <c r="C435" s="62">
        <v>41340</v>
      </c>
      <c r="D435" s="194" t="s">
        <v>3648</v>
      </c>
      <c r="E435" s="233">
        <v>366</v>
      </c>
      <c r="F435" s="215" t="s">
        <v>3451</v>
      </c>
    </row>
    <row r="436" spans="1:6" ht="16" customHeight="1">
      <c r="A436" s="176">
        <v>41416</v>
      </c>
      <c r="B436" s="178">
        <v>95</v>
      </c>
      <c r="C436" s="62">
        <v>41363</v>
      </c>
      <c r="D436" s="194" t="s">
        <v>3555</v>
      </c>
      <c r="E436" s="233">
        <v>48.8</v>
      </c>
      <c r="F436" s="215" t="s">
        <v>3451</v>
      </c>
    </row>
    <row r="437" spans="1:6" ht="16" customHeight="1">
      <c r="A437" s="176">
        <v>41416</v>
      </c>
      <c r="B437" s="178">
        <v>413</v>
      </c>
      <c r="C437" s="62">
        <v>41405</v>
      </c>
      <c r="D437" s="194" t="s">
        <v>3649</v>
      </c>
      <c r="E437" s="233">
        <v>300</v>
      </c>
      <c r="F437" s="215" t="s">
        <v>3451</v>
      </c>
    </row>
    <row r="438" spans="1:6" ht="16" customHeight="1">
      <c r="A438" s="170">
        <v>41416</v>
      </c>
      <c r="B438" s="163">
        <v>1002</v>
      </c>
      <c r="C438" s="161">
        <v>41381</v>
      </c>
      <c r="D438" s="190" t="s">
        <v>273</v>
      </c>
      <c r="E438" s="234">
        <v>295.95999999999998</v>
      </c>
      <c r="F438" s="199" t="s">
        <v>3451</v>
      </c>
    </row>
    <row r="439" spans="1:6" ht="18" customHeight="1">
      <c r="A439" s="173">
        <v>41416</v>
      </c>
      <c r="B439" s="169">
        <v>1002</v>
      </c>
      <c r="C439" s="167">
        <v>41381</v>
      </c>
      <c r="D439" s="192" t="s">
        <v>273</v>
      </c>
      <c r="E439" s="235">
        <v>295.95999999999998</v>
      </c>
      <c r="F439" s="201" t="s">
        <v>3453</v>
      </c>
    </row>
    <row r="440" spans="1:6">
      <c r="A440" s="176">
        <v>41416</v>
      </c>
      <c r="B440" s="178">
        <v>527</v>
      </c>
      <c r="C440" s="62">
        <v>41382</v>
      </c>
      <c r="D440" s="194" t="s">
        <v>560</v>
      </c>
      <c r="E440" s="233">
        <v>122</v>
      </c>
      <c r="F440" s="215" t="s">
        <v>3452</v>
      </c>
    </row>
    <row r="441" spans="1:6">
      <c r="A441" s="245">
        <v>41416</v>
      </c>
      <c r="B441" s="246">
        <v>2</v>
      </c>
      <c r="C441" s="247">
        <v>41370</v>
      </c>
      <c r="D441" s="248" t="s">
        <v>3694</v>
      </c>
      <c r="E441" s="236">
        <v>555.78</v>
      </c>
      <c r="F441" s="249" t="s">
        <v>542</v>
      </c>
    </row>
    <row r="442" spans="1:6">
      <c r="A442" s="176">
        <v>41416</v>
      </c>
      <c r="B442" s="178">
        <v>50003917</v>
      </c>
      <c r="C442" s="62">
        <v>41399</v>
      </c>
      <c r="D442" s="194" t="s">
        <v>3634</v>
      </c>
      <c r="E442" s="233">
        <v>626.33000000000004</v>
      </c>
      <c r="F442" s="215" t="s">
        <v>3451</v>
      </c>
    </row>
    <row r="443" spans="1:6">
      <c r="A443" s="176">
        <v>41416</v>
      </c>
      <c r="B443" s="178">
        <v>25</v>
      </c>
      <c r="C443" s="62">
        <v>41391</v>
      </c>
      <c r="D443" s="194" t="s">
        <v>826</v>
      </c>
      <c r="E443" s="233">
        <v>12040.18</v>
      </c>
      <c r="F443" s="215" t="s">
        <v>3507</v>
      </c>
    </row>
    <row r="444" spans="1:6">
      <c r="A444" s="176">
        <v>41416</v>
      </c>
      <c r="B444" s="178">
        <v>518</v>
      </c>
      <c r="C444" s="62">
        <v>41375</v>
      </c>
      <c r="D444" s="194" t="s">
        <v>550</v>
      </c>
      <c r="E444" s="233">
        <v>7707.5</v>
      </c>
      <c r="F444" s="215" t="s">
        <v>3507</v>
      </c>
    </row>
    <row r="445" spans="1:6">
      <c r="A445" s="176">
        <v>41416</v>
      </c>
      <c r="B445" s="156"/>
      <c r="C445" s="62">
        <v>41393</v>
      </c>
      <c r="D445" s="194" t="s">
        <v>3615</v>
      </c>
      <c r="E445" s="233">
        <v>2400</v>
      </c>
      <c r="F445" s="215" t="s">
        <v>3507</v>
      </c>
    </row>
    <row r="446" spans="1:6">
      <c r="A446" s="176">
        <v>41416</v>
      </c>
      <c r="B446" s="178" t="s">
        <v>3650</v>
      </c>
      <c r="C446" s="62">
        <v>41376</v>
      </c>
      <c r="D446" s="194" t="s">
        <v>565</v>
      </c>
      <c r="E446" s="233">
        <v>4550.5</v>
      </c>
      <c r="F446" s="215" t="s">
        <v>3507</v>
      </c>
    </row>
    <row r="447" spans="1:6">
      <c r="A447" s="176">
        <v>41416</v>
      </c>
      <c r="B447" s="178">
        <v>11700457</v>
      </c>
      <c r="C447" s="62">
        <v>41381</v>
      </c>
      <c r="D447" s="194" t="s">
        <v>594</v>
      </c>
      <c r="E447" s="233">
        <v>8164.5</v>
      </c>
      <c r="F447" s="215" t="s">
        <v>3507</v>
      </c>
    </row>
    <row r="448" spans="1:6">
      <c r="A448" s="176">
        <v>41416</v>
      </c>
      <c r="B448" s="178">
        <v>174</v>
      </c>
      <c r="C448" s="62">
        <v>41390</v>
      </c>
      <c r="D448" s="194" t="s">
        <v>3651</v>
      </c>
      <c r="E448" s="233">
        <v>366</v>
      </c>
      <c r="F448" s="215" t="s">
        <v>3507</v>
      </c>
    </row>
    <row r="449" spans="1:6">
      <c r="A449" s="176">
        <v>41416</v>
      </c>
      <c r="B449" s="178" t="s">
        <v>3653</v>
      </c>
      <c r="C449" s="62">
        <v>41390</v>
      </c>
      <c r="D449" s="194" t="s">
        <v>3652</v>
      </c>
      <c r="E449" s="233">
        <v>1108.98</v>
      </c>
      <c r="F449" s="215" t="s">
        <v>3507</v>
      </c>
    </row>
    <row r="450" spans="1:6">
      <c r="A450" s="176">
        <v>41416</v>
      </c>
      <c r="B450" s="178">
        <v>8549956</v>
      </c>
      <c r="C450" s="215">
        <v>41415</v>
      </c>
      <c r="D450" s="194" t="s">
        <v>3734</v>
      </c>
      <c r="E450" s="233">
        <v>10.1</v>
      </c>
      <c r="F450" s="215" t="s">
        <v>3452</v>
      </c>
    </row>
    <row r="451" spans="1:6">
      <c r="A451" s="176">
        <v>41417</v>
      </c>
      <c r="B451" s="178" t="s">
        <v>3658</v>
      </c>
      <c r="C451" s="62">
        <v>41335</v>
      </c>
      <c r="D451" s="194" t="s">
        <v>779</v>
      </c>
      <c r="E451" s="233">
        <v>366</v>
      </c>
      <c r="F451" s="215" t="s">
        <v>3507</v>
      </c>
    </row>
    <row r="452" spans="1:6">
      <c r="A452" s="176">
        <v>41418</v>
      </c>
      <c r="B452" s="178">
        <v>223</v>
      </c>
      <c r="C452" s="62">
        <v>41392</v>
      </c>
      <c r="D452" s="194" t="s">
        <v>3659</v>
      </c>
      <c r="E452" s="233">
        <v>42273.59</v>
      </c>
      <c r="F452" s="215" t="s">
        <v>3521</v>
      </c>
    </row>
    <row r="453" spans="1:6">
      <c r="A453" s="176">
        <v>41418</v>
      </c>
      <c r="B453" s="178">
        <v>4</v>
      </c>
      <c r="C453" s="62">
        <v>41395</v>
      </c>
      <c r="D453" s="194" t="s">
        <v>3660</v>
      </c>
      <c r="E453" s="233">
        <v>1220</v>
      </c>
      <c r="F453" s="215" t="s">
        <v>3521</v>
      </c>
    </row>
    <row r="454" spans="1:6">
      <c r="A454" s="176">
        <v>41418</v>
      </c>
      <c r="B454" s="178">
        <v>28</v>
      </c>
      <c r="C454" s="62">
        <v>41405</v>
      </c>
      <c r="D454" s="194" t="s">
        <v>3499</v>
      </c>
      <c r="E454" s="233">
        <v>260.82</v>
      </c>
      <c r="F454" s="215" t="s">
        <v>3521</v>
      </c>
    </row>
    <row r="455" spans="1:6">
      <c r="A455" s="176">
        <v>41418</v>
      </c>
      <c r="B455" s="178">
        <v>16</v>
      </c>
      <c r="C455" s="62">
        <v>41356</v>
      </c>
      <c r="D455" s="194" t="s">
        <v>3499</v>
      </c>
      <c r="E455" s="233">
        <v>305</v>
      </c>
      <c r="F455" s="215" t="s">
        <v>3451</v>
      </c>
    </row>
    <row r="456" spans="1:6">
      <c r="A456" s="176">
        <v>41418</v>
      </c>
      <c r="B456" s="178" t="s">
        <v>480</v>
      </c>
      <c r="C456" s="62">
        <v>41375</v>
      </c>
      <c r="D456" s="194" t="s">
        <v>3499</v>
      </c>
      <c r="E456" s="233">
        <v>10492</v>
      </c>
      <c r="F456" s="215" t="s">
        <v>3507</v>
      </c>
    </row>
    <row r="457" spans="1:6">
      <c r="A457" s="176">
        <v>41418</v>
      </c>
      <c r="B457" s="178">
        <v>41</v>
      </c>
      <c r="C457" s="62">
        <v>41393</v>
      </c>
      <c r="D457" s="194" t="s">
        <v>3661</v>
      </c>
      <c r="E457" s="233">
        <v>4270</v>
      </c>
      <c r="F457" s="215" t="s">
        <v>3521</v>
      </c>
    </row>
    <row r="458" spans="1:6">
      <c r="A458" s="176">
        <v>41418</v>
      </c>
      <c r="B458" s="178" t="s">
        <v>286</v>
      </c>
      <c r="C458" s="62">
        <v>41393</v>
      </c>
      <c r="D458" s="194" t="s">
        <v>3661</v>
      </c>
      <c r="E458" s="233">
        <v>3785</v>
      </c>
      <c r="F458" s="215" t="s">
        <v>3521</v>
      </c>
    </row>
    <row r="459" spans="1:6">
      <c r="A459" s="176">
        <v>41418</v>
      </c>
      <c r="B459" s="178" t="s">
        <v>515</v>
      </c>
      <c r="C459" s="62">
        <v>41393</v>
      </c>
      <c r="D459" s="194" t="s">
        <v>3661</v>
      </c>
      <c r="E459" s="233">
        <v>45750</v>
      </c>
      <c r="F459" s="215" t="s">
        <v>3521</v>
      </c>
    </row>
    <row r="460" spans="1:6">
      <c r="A460" s="176">
        <v>41418</v>
      </c>
      <c r="B460" s="178" t="s">
        <v>3662</v>
      </c>
      <c r="C460" s="62">
        <v>41391</v>
      </c>
      <c r="D460" s="194" t="s">
        <v>3594</v>
      </c>
      <c r="E460" s="233">
        <v>30.5</v>
      </c>
      <c r="F460" s="215" t="s">
        <v>3521</v>
      </c>
    </row>
    <row r="461" spans="1:6">
      <c r="A461" s="176">
        <v>41418</v>
      </c>
      <c r="B461" s="178">
        <v>252</v>
      </c>
      <c r="C461" s="62">
        <v>41391</v>
      </c>
      <c r="D461" s="194" t="s">
        <v>3663</v>
      </c>
      <c r="E461" s="233">
        <v>610</v>
      </c>
      <c r="F461" s="215" t="s">
        <v>3521</v>
      </c>
    </row>
    <row r="462" spans="1:6">
      <c r="A462" s="176">
        <v>41418</v>
      </c>
      <c r="B462" s="178">
        <v>143</v>
      </c>
      <c r="C462" s="62">
        <v>41391</v>
      </c>
      <c r="D462" s="194" t="s">
        <v>813</v>
      </c>
      <c r="E462" s="233">
        <v>18678.2</v>
      </c>
      <c r="F462" s="215" t="s">
        <v>3521</v>
      </c>
    </row>
    <row r="463" spans="1:6">
      <c r="A463" s="176">
        <v>41418</v>
      </c>
      <c r="B463" s="178" t="s">
        <v>3664</v>
      </c>
      <c r="C463" s="62">
        <v>41383</v>
      </c>
      <c r="D463" s="194" t="s">
        <v>119</v>
      </c>
      <c r="E463" s="233">
        <v>4880</v>
      </c>
      <c r="F463" s="215" t="s">
        <v>3521</v>
      </c>
    </row>
    <row r="464" spans="1:6">
      <c r="A464" s="176">
        <v>41418</v>
      </c>
      <c r="B464" s="178" t="s">
        <v>3666</v>
      </c>
      <c r="C464" s="62">
        <v>41393</v>
      </c>
      <c r="D464" s="194" t="s">
        <v>3665</v>
      </c>
      <c r="E464" s="233">
        <v>1170</v>
      </c>
      <c r="F464" s="215" t="s">
        <v>3521</v>
      </c>
    </row>
    <row r="465" spans="1:8">
      <c r="A465" s="176">
        <v>41418</v>
      </c>
      <c r="B465" s="178">
        <v>1701003249</v>
      </c>
      <c r="C465" s="62">
        <v>41384</v>
      </c>
      <c r="D465" s="194" t="s">
        <v>75</v>
      </c>
      <c r="E465" s="233">
        <v>3708.8</v>
      </c>
      <c r="F465" s="215" t="s">
        <v>3521</v>
      </c>
    </row>
    <row r="466" spans="1:8">
      <c r="A466" s="176">
        <v>41418</v>
      </c>
      <c r="B466" s="178" t="s">
        <v>470</v>
      </c>
      <c r="C466" s="62">
        <v>41391</v>
      </c>
      <c r="D466" s="194" t="s">
        <v>3594</v>
      </c>
      <c r="E466" s="233">
        <v>86.01</v>
      </c>
      <c r="F466" s="215" t="s">
        <v>3451</v>
      </c>
    </row>
    <row r="467" spans="1:8">
      <c r="A467" s="176">
        <v>41418</v>
      </c>
      <c r="B467" s="178">
        <v>261</v>
      </c>
      <c r="C467" s="215">
        <v>41384</v>
      </c>
      <c r="D467" s="194" t="s">
        <v>557</v>
      </c>
      <c r="E467" s="233">
        <v>210</v>
      </c>
      <c r="F467" s="215" t="s">
        <v>3456</v>
      </c>
    </row>
    <row r="468" spans="1:8">
      <c r="A468" s="176">
        <v>41418</v>
      </c>
      <c r="B468" s="178">
        <v>235</v>
      </c>
      <c r="C468" s="215">
        <v>41372</v>
      </c>
      <c r="D468" s="194" t="s">
        <v>557</v>
      </c>
      <c r="E468" s="233">
        <v>9521</v>
      </c>
      <c r="F468" s="215" t="s">
        <v>3507</v>
      </c>
    </row>
    <row r="469" spans="1:8">
      <c r="A469" s="176">
        <v>41418</v>
      </c>
      <c r="B469" s="178">
        <v>4202</v>
      </c>
      <c r="C469" s="215">
        <v>41368</v>
      </c>
      <c r="D469" s="194" t="s">
        <v>3667</v>
      </c>
      <c r="E469" s="233">
        <v>68</v>
      </c>
      <c r="F469" s="215" t="s">
        <v>3451</v>
      </c>
    </row>
    <row r="470" spans="1:8">
      <c r="A470" s="176">
        <v>41418</v>
      </c>
      <c r="B470" s="178">
        <v>3674</v>
      </c>
      <c r="C470" s="215">
        <v>41357</v>
      </c>
      <c r="D470" s="194" t="s">
        <v>3667</v>
      </c>
      <c r="E470" s="233">
        <v>93</v>
      </c>
      <c r="F470" s="215" t="s">
        <v>3451</v>
      </c>
    </row>
    <row r="471" spans="1:8">
      <c r="A471" s="176">
        <v>41418</v>
      </c>
      <c r="B471" s="178">
        <v>3170001671</v>
      </c>
      <c r="C471" s="215">
        <v>41376</v>
      </c>
      <c r="D471" s="194" t="s">
        <v>285</v>
      </c>
      <c r="E471" s="233">
        <v>13105</v>
      </c>
      <c r="F471" s="215" t="s">
        <v>3451</v>
      </c>
    </row>
    <row r="472" spans="1:8">
      <c r="A472" s="176">
        <v>41418</v>
      </c>
      <c r="B472" s="178">
        <v>3170001361</v>
      </c>
      <c r="C472" s="215">
        <v>41361</v>
      </c>
      <c r="D472" s="194" t="s">
        <v>285</v>
      </c>
      <c r="E472" s="233">
        <v>87.5</v>
      </c>
      <c r="F472" s="215" t="s">
        <v>3451</v>
      </c>
    </row>
    <row r="473" spans="1:8">
      <c r="A473" s="176">
        <v>41418</v>
      </c>
      <c r="B473" s="178">
        <v>563</v>
      </c>
      <c r="C473" s="215">
        <v>41382</v>
      </c>
      <c r="D473" s="194" t="s">
        <v>3554</v>
      </c>
      <c r="E473" s="233">
        <v>68</v>
      </c>
      <c r="F473" s="215" t="s">
        <v>3451</v>
      </c>
    </row>
    <row r="474" spans="1:8">
      <c r="A474" s="176">
        <v>41418</v>
      </c>
      <c r="B474" s="178">
        <v>545</v>
      </c>
      <c r="C474" s="215">
        <v>41376</v>
      </c>
      <c r="D474" s="194" t="s">
        <v>3554</v>
      </c>
      <c r="E474" s="233">
        <v>340</v>
      </c>
      <c r="F474" s="215" t="s">
        <v>3451</v>
      </c>
    </row>
    <row r="475" spans="1:8">
      <c r="A475" s="176">
        <v>41418</v>
      </c>
      <c r="B475" s="178">
        <v>565</v>
      </c>
      <c r="C475" s="215">
        <v>41383</v>
      </c>
      <c r="D475" s="194" t="s">
        <v>3554</v>
      </c>
      <c r="E475" s="233">
        <v>68</v>
      </c>
      <c r="F475" s="215" t="s">
        <v>3451</v>
      </c>
    </row>
    <row r="476" spans="1:8">
      <c r="A476" s="176">
        <v>41418</v>
      </c>
      <c r="B476" s="178">
        <v>571</v>
      </c>
      <c r="C476" s="215">
        <v>41383</v>
      </c>
      <c r="D476" s="194" t="s">
        <v>3554</v>
      </c>
      <c r="E476" s="233">
        <v>544</v>
      </c>
      <c r="F476" s="215" t="s">
        <v>3456</v>
      </c>
    </row>
    <row r="477" spans="1:8">
      <c r="A477" s="176">
        <v>41418</v>
      </c>
      <c r="B477" s="178">
        <v>299</v>
      </c>
      <c r="C477" s="215">
        <v>41393</v>
      </c>
      <c r="D477" s="194" t="s">
        <v>835</v>
      </c>
      <c r="E477" s="233">
        <v>262.3</v>
      </c>
      <c r="F477" s="215" t="s">
        <v>3451</v>
      </c>
    </row>
    <row r="478" spans="1:8">
      <c r="A478" s="176">
        <v>41418</v>
      </c>
      <c r="B478" s="178">
        <v>223</v>
      </c>
      <c r="C478" s="215">
        <v>41363</v>
      </c>
      <c r="D478" s="194" t="s">
        <v>835</v>
      </c>
      <c r="E478" s="233">
        <v>262.3</v>
      </c>
      <c r="F478" s="215" t="s">
        <v>3451</v>
      </c>
      <c r="G478" s="176"/>
    </row>
    <row r="479" spans="1:8">
      <c r="A479" s="176">
        <v>41418</v>
      </c>
      <c r="B479" s="178" t="s">
        <v>3669</v>
      </c>
      <c r="C479" s="215">
        <v>41364</v>
      </c>
      <c r="D479" s="194" t="s">
        <v>3668</v>
      </c>
      <c r="E479" s="233">
        <v>1100</v>
      </c>
      <c r="F479" s="215" t="s">
        <v>3507</v>
      </c>
      <c r="H479" s="228"/>
    </row>
    <row r="480" spans="1:8">
      <c r="A480" s="176">
        <v>41418</v>
      </c>
      <c r="B480" s="178" t="s">
        <v>3670</v>
      </c>
      <c r="C480" s="215">
        <v>41366</v>
      </c>
      <c r="D480" s="194" t="s">
        <v>3668</v>
      </c>
      <c r="E480" s="233">
        <v>3300</v>
      </c>
      <c r="F480" s="215" t="s">
        <v>3507</v>
      </c>
      <c r="H480" s="228"/>
    </row>
    <row r="481" spans="1:8">
      <c r="A481" s="176">
        <v>41418</v>
      </c>
      <c r="B481" s="178" t="s">
        <v>3671</v>
      </c>
      <c r="C481" s="215">
        <v>41367</v>
      </c>
      <c r="D481" s="194" t="s">
        <v>3668</v>
      </c>
      <c r="E481" s="233">
        <v>4263.6000000000004</v>
      </c>
      <c r="F481" s="215" t="s">
        <v>3507</v>
      </c>
      <c r="H481" s="228"/>
    </row>
    <row r="482" spans="1:8">
      <c r="A482" s="176">
        <v>41418</v>
      </c>
      <c r="B482" s="178" t="s">
        <v>3672</v>
      </c>
      <c r="C482" s="215">
        <v>41368</v>
      </c>
      <c r="D482" s="194" t="s">
        <v>3668</v>
      </c>
      <c r="E482" s="233">
        <v>5329.5</v>
      </c>
      <c r="F482" s="215" t="s">
        <v>3507</v>
      </c>
      <c r="H482" s="228"/>
    </row>
    <row r="483" spans="1:8">
      <c r="A483" s="176">
        <v>41418</v>
      </c>
      <c r="B483" s="178" t="s">
        <v>3673</v>
      </c>
      <c r="C483" s="215">
        <v>41369</v>
      </c>
      <c r="D483" s="194" t="s">
        <v>3668</v>
      </c>
      <c r="E483" s="233">
        <v>6732</v>
      </c>
      <c r="F483" s="215" t="s">
        <v>3507</v>
      </c>
      <c r="H483" s="228"/>
    </row>
    <row r="484" spans="1:8">
      <c r="A484" s="176">
        <v>41418</v>
      </c>
      <c r="B484" s="178" t="s">
        <v>3674</v>
      </c>
      <c r="C484" s="215">
        <v>41370</v>
      </c>
      <c r="D484" s="194" t="s">
        <v>3668</v>
      </c>
      <c r="E484" s="233">
        <v>6872.25</v>
      </c>
      <c r="F484" s="215" t="s">
        <v>3507</v>
      </c>
      <c r="H484" s="228"/>
    </row>
    <row r="485" spans="1:8">
      <c r="A485" s="176">
        <v>41418</v>
      </c>
      <c r="B485" s="178" t="s">
        <v>3675</v>
      </c>
      <c r="C485" s="215">
        <v>41371</v>
      </c>
      <c r="D485" s="194" t="s">
        <v>3668</v>
      </c>
      <c r="E485" s="233">
        <v>13125.75</v>
      </c>
      <c r="F485" s="215" t="s">
        <v>3507</v>
      </c>
      <c r="H485" s="228"/>
    </row>
    <row r="486" spans="1:8">
      <c r="A486" s="170">
        <v>41418</v>
      </c>
      <c r="B486" s="163">
        <v>225</v>
      </c>
      <c r="C486" s="161">
        <v>41391</v>
      </c>
      <c r="D486" s="190" t="s">
        <v>793</v>
      </c>
      <c r="E486" s="234">
        <v>66.290000000000006</v>
      </c>
      <c r="F486" s="199" t="s">
        <v>3451</v>
      </c>
    </row>
    <row r="487" spans="1:8">
      <c r="A487" s="173">
        <v>41418</v>
      </c>
      <c r="B487" s="169">
        <v>225</v>
      </c>
      <c r="C487" s="167">
        <v>41391</v>
      </c>
      <c r="D487" s="192" t="s">
        <v>793</v>
      </c>
      <c r="E487" s="235">
        <v>1.32</v>
      </c>
      <c r="F487" s="201" t="s">
        <v>3451</v>
      </c>
    </row>
    <row r="488" spans="1:8">
      <c r="A488" s="170">
        <v>41418</v>
      </c>
      <c r="B488" s="163">
        <v>35</v>
      </c>
      <c r="C488" s="161">
        <v>41390</v>
      </c>
      <c r="D488" s="190" t="s">
        <v>793</v>
      </c>
      <c r="E488" s="234">
        <v>330</v>
      </c>
      <c r="F488" s="199" t="s">
        <v>3456</v>
      </c>
    </row>
    <row r="489" spans="1:8">
      <c r="A489" s="173">
        <v>41418</v>
      </c>
      <c r="B489" s="169">
        <v>35</v>
      </c>
      <c r="C489" s="167">
        <v>41390</v>
      </c>
      <c r="D489" s="192" t="s">
        <v>793</v>
      </c>
      <c r="E489" s="235">
        <v>6.6</v>
      </c>
      <c r="F489" s="201" t="s">
        <v>3456</v>
      </c>
    </row>
    <row r="490" spans="1:8">
      <c r="A490" s="170">
        <v>41418</v>
      </c>
      <c r="B490" s="163">
        <v>34</v>
      </c>
      <c r="C490" s="161">
        <v>41390</v>
      </c>
      <c r="D490" s="190" t="s">
        <v>793</v>
      </c>
      <c r="E490" s="234">
        <v>720</v>
      </c>
      <c r="F490" s="199" t="s">
        <v>3456</v>
      </c>
    </row>
    <row r="491" spans="1:8">
      <c r="A491" s="181">
        <v>41418</v>
      </c>
      <c r="B491" s="67">
        <v>34</v>
      </c>
      <c r="C491" s="38">
        <v>41390</v>
      </c>
      <c r="D491" s="194" t="s">
        <v>793</v>
      </c>
      <c r="E491" s="233">
        <v>14.4</v>
      </c>
      <c r="F491" s="202" t="s">
        <v>3456</v>
      </c>
    </row>
    <row r="492" spans="1:8">
      <c r="A492" s="170">
        <v>41418</v>
      </c>
      <c r="B492" s="163">
        <v>71</v>
      </c>
      <c r="C492" s="161">
        <v>41389</v>
      </c>
      <c r="D492" s="190" t="s">
        <v>3551</v>
      </c>
      <c r="E492" s="234">
        <v>158.6</v>
      </c>
      <c r="F492" s="199" t="s">
        <v>3451</v>
      </c>
    </row>
    <row r="493" spans="1:8">
      <c r="A493" s="181">
        <v>41418</v>
      </c>
      <c r="B493" s="67">
        <v>71</v>
      </c>
      <c r="C493" s="38">
        <v>41389</v>
      </c>
      <c r="D493" s="194" t="s">
        <v>3551</v>
      </c>
      <c r="E493" s="233">
        <v>105.73</v>
      </c>
      <c r="F493" s="202" t="s">
        <v>3453</v>
      </c>
    </row>
    <row r="494" spans="1:8">
      <c r="A494" s="173">
        <v>41418</v>
      </c>
      <c r="B494" s="169">
        <v>71</v>
      </c>
      <c r="C494" s="167">
        <v>41389</v>
      </c>
      <c r="D494" s="192" t="s">
        <v>3551</v>
      </c>
      <c r="E494" s="235">
        <v>290.77</v>
      </c>
      <c r="F494" s="211" t="s">
        <v>3521</v>
      </c>
    </row>
    <row r="495" spans="1:8">
      <c r="A495" s="180">
        <v>41418</v>
      </c>
      <c r="B495" s="67">
        <v>59</v>
      </c>
      <c r="C495" s="38">
        <v>41362</v>
      </c>
      <c r="D495" s="194" t="s">
        <v>3551</v>
      </c>
      <c r="E495" s="233">
        <v>231.8</v>
      </c>
      <c r="F495" s="202" t="s">
        <v>3451</v>
      </c>
    </row>
    <row r="496" spans="1:8">
      <c r="A496" s="176">
        <v>41419</v>
      </c>
      <c r="B496" s="178">
        <v>3844338</v>
      </c>
      <c r="C496" s="215">
        <v>41415</v>
      </c>
      <c r="D496" s="194" t="s">
        <v>3734</v>
      </c>
      <c r="E496" s="233">
        <v>14.96</v>
      </c>
      <c r="F496" s="215" t="s">
        <v>3452</v>
      </c>
    </row>
    <row r="497" spans="1:6">
      <c r="A497" s="176">
        <v>41419</v>
      </c>
      <c r="B497" s="178">
        <v>1705967</v>
      </c>
      <c r="C497" s="215">
        <v>41415</v>
      </c>
      <c r="D497" s="194" t="s">
        <v>3734</v>
      </c>
      <c r="E497" s="233">
        <v>11.98</v>
      </c>
      <c r="F497" s="215" t="s">
        <v>3452</v>
      </c>
    </row>
    <row r="498" spans="1:6">
      <c r="A498" s="176">
        <v>41423</v>
      </c>
      <c r="B498" s="178">
        <v>11</v>
      </c>
      <c r="C498" s="215">
        <v>41398</v>
      </c>
      <c r="D498" s="194" t="s">
        <v>3676</v>
      </c>
      <c r="E498" s="233">
        <v>2196</v>
      </c>
      <c r="F498" s="215" t="s">
        <v>3521</v>
      </c>
    </row>
    <row r="499" spans="1:6">
      <c r="A499" s="176">
        <v>41423</v>
      </c>
      <c r="B499" s="178">
        <v>122</v>
      </c>
      <c r="C499" s="215">
        <v>41395</v>
      </c>
      <c r="D499" s="194" t="s">
        <v>3596</v>
      </c>
      <c r="E499" s="233">
        <v>5490</v>
      </c>
      <c r="F499" s="215" t="s">
        <v>3521</v>
      </c>
    </row>
    <row r="500" spans="1:6">
      <c r="A500" s="176">
        <v>41423</v>
      </c>
      <c r="B500" s="178">
        <v>4273</v>
      </c>
      <c r="C500" s="215">
        <v>41398</v>
      </c>
      <c r="D500" s="194" t="s">
        <v>981</v>
      </c>
      <c r="E500" s="233">
        <v>9760</v>
      </c>
      <c r="F500" s="215" t="s">
        <v>3521</v>
      </c>
    </row>
    <row r="501" spans="1:6">
      <c r="A501" s="176">
        <v>41423</v>
      </c>
      <c r="B501" s="178">
        <v>140</v>
      </c>
      <c r="C501" s="215">
        <v>41360</v>
      </c>
      <c r="D501" s="194" t="s">
        <v>793</v>
      </c>
      <c r="E501" s="233">
        <v>35.04</v>
      </c>
      <c r="F501" s="215" t="s">
        <v>3521</v>
      </c>
    </row>
    <row r="502" spans="1:6">
      <c r="A502" s="176">
        <v>41423</v>
      </c>
      <c r="B502" s="178">
        <v>241</v>
      </c>
      <c r="C502" s="215">
        <v>41398</v>
      </c>
      <c r="D502" s="194" t="s">
        <v>793</v>
      </c>
      <c r="E502" s="233">
        <v>429.64</v>
      </c>
      <c r="F502" s="215" t="s">
        <v>3521</v>
      </c>
    </row>
    <row r="503" spans="1:6">
      <c r="A503" s="176">
        <v>41423</v>
      </c>
      <c r="B503" s="178">
        <v>243</v>
      </c>
      <c r="C503" s="215">
        <v>41398</v>
      </c>
      <c r="D503" s="194" t="s">
        <v>793</v>
      </c>
      <c r="E503" s="233">
        <v>96.54</v>
      </c>
      <c r="F503" s="215" t="s">
        <v>3507</v>
      </c>
    </row>
    <row r="504" spans="1:6">
      <c r="A504" s="170">
        <v>41423</v>
      </c>
      <c r="B504" s="163">
        <v>87</v>
      </c>
      <c r="C504" s="199">
        <v>41360</v>
      </c>
      <c r="D504" s="190" t="s">
        <v>793</v>
      </c>
      <c r="E504" s="234">
        <v>1435.67</v>
      </c>
      <c r="F504" s="199" t="s">
        <v>3521</v>
      </c>
    </row>
    <row r="505" spans="1:6">
      <c r="A505" s="173">
        <v>41423</v>
      </c>
      <c r="B505" s="169">
        <v>87</v>
      </c>
      <c r="C505" s="201">
        <v>41360</v>
      </c>
      <c r="D505" s="192" t="s">
        <v>793</v>
      </c>
      <c r="E505" s="235">
        <v>2</v>
      </c>
      <c r="F505" s="201" t="s">
        <v>3521</v>
      </c>
    </row>
    <row r="506" spans="1:6">
      <c r="A506" s="170">
        <v>41423</v>
      </c>
      <c r="B506" s="163">
        <v>152</v>
      </c>
      <c r="C506" s="199">
        <v>41398</v>
      </c>
      <c r="D506" s="190" t="s">
        <v>793</v>
      </c>
      <c r="E506" s="234">
        <v>18789.37</v>
      </c>
      <c r="F506" s="199" t="s">
        <v>3521</v>
      </c>
    </row>
    <row r="507" spans="1:6">
      <c r="A507" s="173">
        <v>41423</v>
      </c>
      <c r="B507" s="169">
        <v>152</v>
      </c>
      <c r="C507" s="201">
        <v>41398</v>
      </c>
      <c r="D507" s="192" t="s">
        <v>793</v>
      </c>
      <c r="E507" s="235">
        <v>2</v>
      </c>
      <c r="F507" s="201" t="s">
        <v>3521</v>
      </c>
    </row>
    <row r="508" spans="1:6">
      <c r="A508" s="170">
        <v>41423</v>
      </c>
      <c r="B508" s="163">
        <v>154</v>
      </c>
      <c r="C508" s="199">
        <v>41398</v>
      </c>
      <c r="D508" s="190" t="s">
        <v>793</v>
      </c>
      <c r="E508" s="234">
        <v>4001.68</v>
      </c>
      <c r="F508" s="199" t="s">
        <v>3507</v>
      </c>
    </row>
    <row r="509" spans="1:6">
      <c r="A509" s="173">
        <v>41423</v>
      </c>
      <c r="B509" s="169">
        <v>154</v>
      </c>
      <c r="C509" s="201">
        <v>41398</v>
      </c>
      <c r="D509" s="192" t="s">
        <v>793</v>
      </c>
      <c r="E509" s="235">
        <v>2</v>
      </c>
      <c r="F509" s="201" t="s">
        <v>3507</v>
      </c>
    </row>
    <row r="510" spans="1:6">
      <c r="A510" s="176">
        <v>41423</v>
      </c>
      <c r="B510" s="178">
        <v>134</v>
      </c>
      <c r="C510" s="215">
        <v>41402</v>
      </c>
      <c r="D510" s="194" t="s">
        <v>3677</v>
      </c>
      <c r="E510" s="233">
        <v>1560</v>
      </c>
      <c r="F510" s="215" t="s">
        <v>3521</v>
      </c>
    </row>
    <row r="511" spans="1:6">
      <c r="A511" s="176">
        <v>41423</v>
      </c>
      <c r="B511" s="178">
        <v>6</v>
      </c>
      <c r="C511" s="215">
        <v>41355</v>
      </c>
      <c r="D511" s="194" t="s">
        <v>3678</v>
      </c>
      <c r="E511" s="233">
        <v>274.5</v>
      </c>
      <c r="F511" s="215" t="s">
        <v>3507</v>
      </c>
    </row>
    <row r="512" spans="1:6">
      <c r="A512" s="176">
        <v>41423</v>
      </c>
      <c r="B512" s="178">
        <v>1292</v>
      </c>
      <c r="C512" s="215">
        <v>41403</v>
      </c>
      <c r="D512" s="194" t="s">
        <v>741</v>
      </c>
      <c r="E512" s="233">
        <v>1980</v>
      </c>
      <c r="F512" s="215" t="s">
        <v>3521</v>
      </c>
    </row>
    <row r="513" spans="1:7">
      <c r="A513" s="176">
        <v>41423</v>
      </c>
      <c r="B513" s="178" t="s">
        <v>3680</v>
      </c>
      <c r="C513" s="215">
        <v>41403</v>
      </c>
      <c r="D513" s="194" t="s">
        <v>3679</v>
      </c>
      <c r="E513" s="233">
        <v>1140</v>
      </c>
      <c r="F513" s="215" t="s">
        <v>3521</v>
      </c>
    </row>
    <row r="514" spans="1:7">
      <c r="A514" s="176">
        <v>41423</v>
      </c>
      <c r="B514" s="178">
        <v>23</v>
      </c>
      <c r="C514" s="215">
        <v>41397</v>
      </c>
      <c r="D514" s="194" t="s">
        <v>3681</v>
      </c>
      <c r="E514" s="233">
        <v>19638.830000000002</v>
      </c>
      <c r="F514" s="215" t="s">
        <v>3521</v>
      </c>
    </row>
    <row r="515" spans="1:7">
      <c r="A515" s="176">
        <v>41423</v>
      </c>
      <c r="B515" s="178">
        <v>147</v>
      </c>
      <c r="C515" s="215">
        <v>41400</v>
      </c>
      <c r="D515" s="194" t="s">
        <v>404</v>
      </c>
      <c r="E515" s="233">
        <v>3450</v>
      </c>
      <c r="F515" s="215" t="s">
        <v>3521</v>
      </c>
    </row>
    <row r="516" spans="1:7">
      <c r="A516" s="176">
        <v>41423</v>
      </c>
      <c r="B516" s="178">
        <v>6</v>
      </c>
      <c r="C516" s="215">
        <v>41396</v>
      </c>
      <c r="D516" s="194" t="s">
        <v>632</v>
      </c>
      <c r="E516" s="233">
        <v>3357.12</v>
      </c>
      <c r="F516" s="215" t="s">
        <v>3521</v>
      </c>
    </row>
    <row r="517" spans="1:7">
      <c r="A517" s="176">
        <v>41423</v>
      </c>
      <c r="B517" s="178">
        <v>29</v>
      </c>
      <c r="C517" s="215">
        <v>41398</v>
      </c>
      <c r="D517" s="194" t="s">
        <v>731</v>
      </c>
      <c r="E517" s="233">
        <v>5222</v>
      </c>
      <c r="F517" s="215" t="s">
        <v>3521</v>
      </c>
    </row>
    <row r="518" spans="1:7">
      <c r="A518" s="176">
        <v>41423</v>
      </c>
      <c r="B518" s="178">
        <v>5</v>
      </c>
      <c r="C518" s="215">
        <v>41408</v>
      </c>
      <c r="D518" s="194" t="s">
        <v>3682</v>
      </c>
      <c r="E518" s="233">
        <v>2582.5300000000002</v>
      </c>
      <c r="F518" s="215" t="s">
        <v>3521</v>
      </c>
    </row>
    <row r="519" spans="1:7">
      <c r="A519" s="176">
        <v>41423</v>
      </c>
      <c r="B519" s="178" t="s">
        <v>631</v>
      </c>
      <c r="C519" s="215">
        <v>41398</v>
      </c>
      <c r="D519" s="194" t="s">
        <v>3683</v>
      </c>
      <c r="E519" s="233">
        <v>750</v>
      </c>
      <c r="F519" s="215" t="s">
        <v>3521</v>
      </c>
    </row>
    <row r="520" spans="1:7">
      <c r="A520" s="176">
        <v>41423</v>
      </c>
      <c r="B520" s="178">
        <v>717</v>
      </c>
      <c r="C520" s="215">
        <v>41404</v>
      </c>
      <c r="D520" s="194" t="s">
        <v>3684</v>
      </c>
      <c r="E520" s="233">
        <v>12000</v>
      </c>
      <c r="F520" s="215" t="s">
        <v>3521</v>
      </c>
    </row>
    <row r="521" spans="1:7">
      <c r="A521" s="176">
        <v>41423</v>
      </c>
      <c r="B521" s="178">
        <v>1</v>
      </c>
      <c r="C521" s="215">
        <v>41409</v>
      </c>
      <c r="D521" s="194" t="s">
        <v>508</v>
      </c>
      <c r="E521" s="233">
        <v>1020</v>
      </c>
      <c r="F521" s="215" t="s">
        <v>3521</v>
      </c>
    </row>
    <row r="522" spans="1:7">
      <c r="A522" s="170">
        <v>41423</v>
      </c>
      <c r="B522" s="163">
        <v>34</v>
      </c>
      <c r="C522" s="199">
        <v>41393</v>
      </c>
      <c r="D522" s="190" t="s">
        <v>3685</v>
      </c>
      <c r="E522" s="234">
        <v>29196.55</v>
      </c>
      <c r="F522" s="199" t="s">
        <v>3521</v>
      </c>
      <c r="G522" s="229"/>
    </row>
    <row r="523" spans="1:7">
      <c r="A523" s="181">
        <v>41423</v>
      </c>
      <c r="B523" s="67">
        <v>34</v>
      </c>
      <c r="C523" s="202">
        <v>41393</v>
      </c>
      <c r="D523" s="194" t="s">
        <v>3685</v>
      </c>
      <c r="E523" s="233">
        <v>500.15</v>
      </c>
      <c r="F523" s="202" t="s">
        <v>3521</v>
      </c>
      <c r="G523" s="229"/>
    </row>
    <row r="524" spans="1:7">
      <c r="A524" s="173">
        <v>41423</v>
      </c>
      <c r="B524" s="169">
        <v>34</v>
      </c>
      <c r="C524" s="201">
        <v>41393</v>
      </c>
      <c r="D524" s="192" t="s">
        <v>3685</v>
      </c>
      <c r="E524" s="235">
        <v>54.4</v>
      </c>
      <c r="F524" s="201" t="s">
        <v>3521</v>
      </c>
      <c r="G524" s="229"/>
    </row>
    <row r="525" spans="1:7">
      <c r="A525" s="180">
        <v>41423</v>
      </c>
      <c r="B525" s="67">
        <v>1</v>
      </c>
      <c r="C525" s="202">
        <v>41404</v>
      </c>
      <c r="D525" s="194" t="s">
        <v>3686</v>
      </c>
      <c r="E525" s="233">
        <v>1775</v>
      </c>
      <c r="F525" s="202" t="s">
        <v>3451</v>
      </c>
    </row>
    <row r="526" spans="1:7">
      <c r="A526" s="176">
        <v>41423</v>
      </c>
      <c r="B526" s="178">
        <v>22</v>
      </c>
      <c r="C526" s="215">
        <v>41273</v>
      </c>
      <c r="D526" s="194" t="s">
        <v>3542</v>
      </c>
      <c r="E526" s="233">
        <v>53.3</v>
      </c>
      <c r="F526" s="215" t="s">
        <v>3452</v>
      </c>
    </row>
    <row r="527" spans="1:7">
      <c r="A527" s="176">
        <v>41423</v>
      </c>
      <c r="B527" s="178">
        <v>1</v>
      </c>
      <c r="C527" s="215">
        <v>41311</v>
      </c>
      <c r="D527" s="194" t="s">
        <v>3542</v>
      </c>
      <c r="E527" s="233">
        <v>82.54</v>
      </c>
      <c r="F527" s="215" t="s">
        <v>3452</v>
      </c>
    </row>
    <row r="528" spans="1:7">
      <c r="A528" s="176">
        <v>41423</v>
      </c>
      <c r="B528" s="178">
        <v>2</v>
      </c>
      <c r="C528" s="215">
        <v>41339</v>
      </c>
      <c r="D528" s="194" t="s">
        <v>3542</v>
      </c>
      <c r="E528" s="233">
        <v>39.96</v>
      </c>
      <c r="F528" s="215" t="s">
        <v>3452</v>
      </c>
    </row>
    <row r="529" spans="1:8">
      <c r="A529" s="176">
        <v>41423</v>
      </c>
      <c r="B529" s="178">
        <v>3</v>
      </c>
      <c r="C529" s="215">
        <v>41370</v>
      </c>
      <c r="D529" s="194" t="s">
        <v>3542</v>
      </c>
      <c r="E529" s="233">
        <v>104.46</v>
      </c>
      <c r="F529" s="215" t="s">
        <v>3452</v>
      </c>
    </row>
    <row r="530" spans="1:8">
      <c r="A530" s="176">
        <v>41423</v>
      </c>
      <c r="B530" s="178">
        <v>4</v>
      </c>
      <c r="C530" s="215">
        <v>41397</v>
      </c>
      <c r="D530" s="194" t="s">
        <v>3542</v>
      </c>
      <c r="E530" s="233">
        <v>63.57</v>
      </c>
      <c r="F530" s="215" t="s">
        <v>3452</v>
      </c>
    </row>
    <row r="531" spans="1:8">
      <c r="A531" s="176">
        <v>41423</v>
      </c>
      <c r="B531" s="178">
        <v>121</v>
      </c>
      <c r="C531" s="240"/>
      <c r="D531" s="194" t="s">
        <v>3687</v>
      </c>
      <c r="E531" s="233">
        <v>337</v>
      </c>
      <c r="F531" s="215" t="s">
        <v>3521</v>
      </c>
      <c r="H531" s="228"/>
    </row>
    <row r="532" spans="1:8">
      <c r="A532" s="176">
        <v>41423</v>
      </c>
      <c r="B532" s="178">
        <v>10</v>
      </c>
      <c r="C532" s="215">
        <v>41397</v>
      </c>
      <c r="D532" s="194" t="s">
        <v>3688</v>
      </c>
      <c r="E532" s="233">
        <v>885</v>
      </c>
      <c r="F532" s="215" t="s">
        <v>3521</v>
      </c>
    </row>
    <row r="533" spans="1:8">
      <c r="A533" s="176">
        <v>41423</v>
      </c>
      <c r="B533" s="178">
        <v>32</v>
      </c>
      <c r="C533" s="215">
        <v>41409</v>
      </c>
      <c r="D533" s="194" t="s">
        <v>3689</v>
      </c>
      <c r="E533" s="233">
        <v>854</v>
      </c>
      <c r="F533" s="215" t="s">
        <v>3521</v>
      </c>
    </row>
    <row r="534" spans="1:8">
      <c r="A534" s="176">
        <v>41423</v>
      </c>
      <c r="B534" s="178" t="s">
        <v>3690</v>
      </c>
      <c r="C534" s="215">
        <v>41404</v>
      </c>
      <c r="D534" s="194" t="s">
        <v>752</v>
      </c>
      <c r="E534" s="233">
        <v>375</v>
      </c>
      <c r="F534" s="215" t="s">
        <v>3521</v>
      </c>
    </row>
    <row r="535" spans="1:8">
      <c r="A535" s="176">
        <v>41423</v>
      </c>
      <c r="B535" s="178">
        <v>36</v>
      </c>
      <c r="C535" s="215">
        <v>41403</v>
      </c>
      <c r="D535" s="194" t="s">
        <v>3691</v>
      </c>
      <c r="E535" s="233">
        <v>45750</v>
      </c>
      <c r="F535" s="215" t="s">
        <v>3521</v>
      </c>
    </row>
    <row r="536" spans="1:8">
      <c r="A536" s="176">
        <v>41423</v>
      </c>
      <c r="B536" s="178">
        <v>37</v>
      </c>
      <c r="C536" s="215">
        <v>41403</v>
      </c>
      <c r="D536" s="194" t="s">
        <v>3691</v>
      </c>
      <c r="E536" s="233">
        <v>45750</v>
      </c>
      <c r="F536" s="215" t="s">
        <v>3521</v>
      </c>
    </row>
    <row r="537" spans="1:8">
      <c r="A537" s="176">
        <v>41423</v>
      </c>
      <c r="B537" s="178">
        <v>1638</v>
      </c>
      <c r="C537" s="215">
        <v>41409</v>
      </c>
      <c r="D537" s="194" t="s">
        <v>3421</v>
      </c>
      <c r="E537" s="233">
        <v>130</v>
      </c>
      <c r="F537" s="215" t="s">
        <v>3521</v>
      </c>
    </row>
    <row r="538" spans="1:8">
      <c r="A538" s="203">
        <v>41423</v>
      </c>
      <c r="B538" s="163">
        <v>9170998170</v>
      </c>
      <c r="C538" s="172">
        <v>41439</v>
      </c>
      <c r="D538" s="190" t="s">
        <v>3692</v>
      </c>
      <c r="E538" s="234">
        <v>76.760000000000005</v>
      </c>
      <c r="F538" s="199" t="s">
        <v>3451</v>
      </c>
    </row>
    <row r="539" spans="1:8">
      <c r="A539" s="204">
        <v>41423</v>
      </c>
      <c r="B539" s="169">
        <v>9170998170</v>
      </c>
      <c r="C539" s="175">
        <v>41439</v>
      </c>
      <c r="D539" s="192" t="s">
        <v>3692</v>
      </c>
      <c r="E539" s="235">
        <v>4.88</v>
      </c>
      <c r="F539" s="201" t="s">
        <v>3451</v>
      </c>
    </row>
    <row r="540" spans="1:8">
      <c r="A540" s="187">
        <v>41423</v>
      </c>
      <c r="B540" s="178">
        <v>9170998298</v>
      </c>
      <c r="C540" s="176">
        <v>41439</v>
      </c>
      <c r="D540" s="194" t="s">
        <v>3692</v>
      </c>
      <c r="E540" s="233">
        <v>1.22</v>
      </c>
      <c r="F540" s="215" t="s">
        <v>3451</v>
      </c>
    </row>
    <row r="541" spans="1:8">
      <c r="A541" s="176">
        <v>41423</v>
      </c>
      <c r="B541" s="178">
        <v>14</v>
      </c>
      <c r="C541" s="62">
        <v>41391</v>
      </c>
      <c r="D541" s="194" t="s">
        <v>3693</v>
      </c>
      <c r="E541" s="233">
        <v>305</v>
      </c>
      <c r="F541" s="215" t="s">
        <v>3451</v>
      </c>
    </row>
    <row r="542" spans="1:8">
      <c r="A542" s="176">
        <v>41424</v>
      </c>
      <c r="B542" s="178">
        <v>244090</v>
      </c>
      <c r="C542" s="62">
        <v>41424</v>
      </c>
      <c r="D542" s="194" t="s">
        <v>844</v>
      </c>
      <c r="E542" s="233">
        <v>53.87</v>
      </c>
      <c r="F542" s="215" t="s">
        <v>3451</v>
      </c>
    </row>
    <row r="543" spans="1:8">
      <c r="A543" s="176">
        <v>41424</v>
      </c>
      <c r="B543" s="178">
        <v>31099438</v>
      </c>
      <c r="C543" s="62">
        <v>41424</v>
      </c>
      <c r="D543" s="194" t="s">
        <v>9</v>
      </c>
      <c r="E543" s="233">
        <v>11.33</v>
      </c>
      <c r="F543" s="215" t="s">
        <v>3452</v>
      </c>
    </row>
    <row r="544" spans="1:8">
      <c r="A544" s="245">
        <v>41429</v>
      </c>
      <c r="B544" s="246" t="s">
        <v>3696</v>
      </c>
      <c r="C544" s="247">
        <v>41331</v>
      </c>
      <c r="D544" s="248" t="s">
        <v>450</v>
      </c>
      <c r="E544" s="236">
        <v>102846</v>
      </c>
      <c r="F544" s="249" t="s">
        <v>542</v>
      </c>
    </row>
    <row r="545" spans="1:6">
      <c r="A545" s="245">
        <v>41430</v>
      </c>
      <c r="B545" s="246" t="s">
        <v>3695</v>
      </c>
      <c r="C545" s="247">
        <v>41327</v>
      </c>
      <c r="D545" s="248" t="s">
        <v>450</v>
      </c>
      <c r="E545" s="236">
        <v>399184</v>
      </c>
      <c r="F545" s="249" t="s">
        <v>542</v>
      </c>
    </row>
    <row r="546" spans="1:6">
      <c r="A546" s="176">
        <v>41430</v>
      </c>
      <c r="B546" s="156"/>
      <c r="C546" s="215">
        <v>41418</v>
      </c>
      <c r="D546" s="194" t="s">
        <v>3698</v>
      </c>
      <c r="E546" s="233">
        <v>400</v>
      </c>
      <c r="F546" s="215" t="s">
        <v>3451</v>
      </c>
    </row>
    <row r="547" spans="1:6">
      <c r="A547" s="176">
        <v>41430</v>
      </c>
      <c r="B547" s="156"/>
      <c r="C547" s="215">
        <v>41418</v>
      </c>
      <c r="D547" s="194" t="s">
        <v>72</v>
      </c>
      <c r="E547" s="233">
        <v>320</v>
      </c>
      <c r="F547" s="215" t="s">
        <v>3451</v>
      </c>
    </row>
    <row r="548" spans="1:6">
      <c r="A548" s="176">
        <v>41430</v>
      </c>
      <c r="B548" s="156"/>
      <c r="C548" s="215">
        <v>41418</v>
      </c>
      <c r="D548" s="194" t="s">
        <v>3699</v>
      </c>
      <c r="E548" s="233">
        <v>300</v>
      </c>
      <c r="F548" s="215" t="s">
        <v>3451</v>
      </c>
    </row>
    <row r="549" spans="1:6">
      <c r="A549" s="176">
        <v>41430</v>
      </c>
      <c r="B549" s="156"/>
      <c r="C549" s="215">
        <v>41418</v>
      </c>
      <c r="D549" s="194" t="s">
        <v>3700</v>
      </c>
      <c r="E549" s="233">
        <v>300</v>
      </c>
      <c r="F549" s="215" t="s">
        <v>3451</v>
      </c>
    </row>
    <row r="550" spans="1:6">
      <c r="A550" s="176">
        <v>41430</v>
      </c>
      <c r="B550" s="178">
        <v>100</v>
      </c>
      <c r="C550" s="215">
        <v>41411</v>
      </c>
      <c r="D550" s="194" t="s">
        <v>3609</v>
      </c>
      <c r="E550" s="233">
        <v>88</v>
      </c>
      <c r="F550" s="215" t="s">
        <v>3451</v>
      </c>
    </row>
    <row r="551" spans="1:6">
      <c r="A551" s="176">
        <v>41430</v>
      </c>
      <c r="B551" s="178">
        <v>99</v>
      </c>
      <c r="C551" s="215">
        <v>41411</v>
      </c>
      <c r="D551" s="194" t="s">
        <v>3609</v>
      </c>
      <c r="E551" s="233">
        <v>110</v>
      </c>
      <c r="F551" s="215" t="s">
        <v>3451</v>
      </c>
    </row>
    <row r="552" spans="1:6">
      <c r="A552" s="176">
        <v>41430</v>
      </c>
      <c r="B552" s="178" t="s">
        <v>3701</v>
      </c>
      <c r="C552" s="215">
        <v>41408</v>
      </c>
      <c r="D552" s="194" t="s">
        <v>486</v>
      </c>
      <c r="E552" s="233">
        <v>98.26</v>
      </c>
      <c r="F552" s="215" t="s">
        <v>3451</v>
      </c>
    </row>
    <row r="553" spans="1:6">
      <c r="A553" s="176">
        <v>41430</v>
      </c>
      <c r="B553" s="178">
        <v>1518</v>
      </c>
      <c r="C553" s="215">
        <v>41411</v>
      </c>
      <c r="D553" s="194" t="s">
        <v>428</v>
      </c>
      <c r="E553" s="233">
        <v>183</v>
      </c>
      <c r="F553" s="215" t="s">
        <v>3451</v>
      </c>
    </row>
    <row r="554" spans="1:6">
      <c r="A554" s="176">
        <v>41430</v>
      </c>
      <c r="B554" s="178">
        <v>502</v>
      </c>
      <c r="C554" s="215">
        <v>41415</v>
      </c>
      <c r="D554" s="194" t="s">
        <v>433</v>
      </c>
      <c r="E554" s="233">
        <v>183</v>
      </c>
      <c r="F554" s="215" t="s">
        <v>3451</v>
      </c>
    </row>
    <row r="555" spans="1:6">
      <c r="A555" s="176">
        <v>41430</v>
      </c>
      <c r="B555" s="178">
        <v>33</v>
      </c>
      <c r="C555" s="215">
        <v>41374</v>
      </c>
      <c r="D555" s="194" t="s">
        <v>445</v>
      </c>
      <c r="E555" s="233">
        <v>183</v>
      </c>
      <c r="F555" s="215" t="s">
        <v>3451</v>
      </c>
    </row>
    <row r="556" spans="1:6">
      <c r="A556" s="176">
        <v>41430</v>
      </c>
      <c r="B556" s="178">
        <v>134</v>
      </c>
      <c r="C556" s="215">
        <v>41404</v>
      </c>
      <c r="D556" s="194" t="s">
        <v>3555</v>
      </c>
      <c r="E556" s="233">
        <v>48.8</v>
      </c>
      <c r="F556" s="215" t="s">
        <v>3451</v>
      </c>
    </row>
    <row r="557" spans="1:6">
      <c r="A557" s="176">
        <v>41430</v>
      </c>
      <c r="B557" s="178">
        <v>296</v>
      </c>
      <c r="C557" s="215">
        <v>41392</v>
      </c>
      <c r="D557" s="194" t="s">
        <v>3608</v>
      </c>
      <c r="E557" s="233">
        <v>800</v>
      </c>
      <c r="F557" s="215" t="s">
        <v>3451</v>
      </c>
    </row>
    <row r="558" spans="1:6">
      <c r="A558" s="176">
        <v>41430</v>
      </c>
      <c r="B558" s="178">
        <v>87</v>
      </c>
      <c r="C558" s="215">
        <v>41408</v>
      </c>
      <c r="D558" s="194" t="s">
        <v>325</v>
      </c>
      <c r="E558" s="233">
        <v>183</v>
      </c>
      <c r="F558" s="215" t="s">
        <v>3451</v>
      </c>
    </row>
    <row r="559" spans="1:6">
      <c r="A559" s="176">
        <v>41430</v>
      </c>
      <c r="B559" s="178" t="s">
        <v>3702</v>
      </c>
      <c r="C559" s="215">
        <v>41393</v>
      </c>
      <c r="D559" s="194" t="s">
        <v>709</v>
      </c>
      <c r="E559" s="233">
        <v>67.91</v>
      </c>
      <c r="F559" s="215" t="s">
        <v>3451</v>
      </c>
    </row>
    <row r="560" spans="1:6">
      <c r="A560" s="176">
        <v>41430</v>
      </c>
      <c r="B560" s="178">
        <v>3170001620</v>
      </c>
      <c r="C560" s="215">
        <v>41374</v>
      </c>
      <c r="D560" s="194" t="s">
        <v>285</v>
      </c>
      <c r="E560" s="233">
        <v>159</v>
      </c>
      <c r="F560" s="215" t="s">
        <v>3451</v>
      </c>
    </row>
    <row r="561" spans="1:6">
      <c r="A561" s="176">
        <v>41430</v>
      </c>
      <c r="B561" s="178">
        <v>3170001628</v>
      </c>
      <c r="C561" s="215">
        <v>41374</v>
      </c>
      <c r="D561" s="194" t="s">
        <v>285</v>
      </c>
      <c r="E561" s="233">
        <v>72.5</v>
      </c>
      <c r="F561" s="215" t="s">
        <v>3451</v>
      </c>
    </row>
    <row r="562" spans="1:6">
      <c r="A562" s="176">
        <v>41430</v>
      </c>
      <c r="B562" s="178">
        <v>3170001629</v>
      </c>
      <c r="C562" s="215">
        <v>41374</v>
      </c>
      <c r="D562" s="194" t="s">
        <v>285</v>
      </c>
      <c r="E562" s="233">
        <v>72.5</v>
      </c>
      <c r="F562" s="215" t="s">
        <v>3451</v>
      </c>
    </row>
    <row r="563" spans="1:6">
      <c r="A563" s="176">
        <v>41430</v>
      </c>
      <c r="B563" s="178">
        <v>3170001630</v>
      </c>
      <c r="C563" s="215">
        <v>41374</v>
      </c>
      <c r="D563" s="194" t="s">
        <v>285</v>
      </c>
      <c r="E563" s="233">
        <v>160</v>
      </c>
      <c r="F563" s="215" t="s">
        <v>3451</v>
      </c>
    </row>
    <row r="564" spans="1:6">
      <c r="A564" s="176">
        <v>41430</v>
      </c>
      <c r="B564" s="178">
        <v>3170002140</v>
      </c>
      <c r="C564" s="215">
        <v>41398</v>
      </c>
      <c r="D564" s="194" t="s">
        <v>285</v>
      </c>
      <c r="E564" s="233">
        <v>148</v>
      </c>
      <c r="F564" s="215" t="s">
        <v>3451</v>
      </c>
    </row>
    <row r="565" spans="1:6">
      <c r="A565" s="176">
        <v>41430</v>
      </c>
      <c r="B565" s="178">
        <v>3170002141</v>
      </c>
      <c r="C565" s="215">
        <v>41398</v>
      </c>
      <c r="D565" s="194" t="s">
        <v>285</v>
      </c>
      <c r="E565" s="233">
        <v>146</v>
      </c>
      <c r="F565" s="215" t="s">
        <v>3451</v>
      </c>
    </row>
    <row r="566" spans="1:6">
      <c r="A566" s="176">
        <v>41430</v>
      </c>
      <c r="B566" s="178">
        <v>5467</v>
      </c>
      <c r="C566" s="215">
        <v>41398</v>
      </c>
      <c r="D566" s="194" t="s">
        <v>3667</v>
      </c>
      <c r="E566" s="233">
        <v>68</v>
      </c>
      <c r="F566" s="215" t="s">
        <v>3451</v>
      </c>
    </row>
    <row r="567" spans="1:6">
      <c r="A567" s="176">
        <v>41430</v>
      </c>
      <c r="B567" s="178">
        <v>5469</v>
      </c>
      <c r="C567" s="215">
        <v>41398</v>
      </c>
      <c r="D567" s="194" t="s">
        <v>3667</v>
      </c>
      <c r="E567" s="233">
        <v>25</v>
      </c>
      <c r="F567" s="215" t="s">
        <v>3451</v>
      </c>
    </row>
    <row r="568" spans="1:6">
      <c r="A568" s="176">
        <v>41430</v>
      </c>
      <c r="B568" s="178">
        <v>5542</v>
      </c>
      <c r="C568" s="215">
        <v>41402</v>
      </c>
      <c r="D568" s="194" t="s">
        <v>3667</v>
      </c>
      <c r="E568" s="233">
        <v>68</v>
      </c>
      <c r="F568" s="215" t="s">
        <v>3451</v>
      </c>
    </row>
    <row r="569" spans="1:6">
      <c r="A569" s="176">
        <v>41430</v>
      </c>
      <c r="B569" s="178">
        <v>30</v>
      </c>
      <c r="C569" s="215">
        <v>41410</v>
      </c>
      <c r="D569" s="194" t="s">
        <v>3499</v>
      </c>
      <c r="E569" s="233">
        <v>268.39999999999998</v>
      </c>
      <c r="F569" s="215" t="s">
        <v>3451</v>
      </c>
    </row>
    <row r="570" spans="1:6">
      <c r="A570" s="176">
        <v>41430</v>
      </c>
      <c r="B570" s="178">
        <v>671</v>
      </c>
      <c r="C570" s="215">
        <v>41403</v>
      </c>
      <c r="D570" s="194" t="s">
        <v>3554</v>
      </c>
      <c r="E570" s="233">
        <v>68</v>
      </c>
      <c r="F570" s="215" t="s">
        <v>3451</v>
      </c>
    </row>
    <row r="571" spans="1:6">
      <c r="A571" s="176">
        <v>41430</v>
      </c>
      <c r="B571" s="178">
        <v>731</v>
      </c>
      <c r="C571" s="215">
        <v>41410</v>
      </c>
      <c r="D571" s="194" t="s">
        <v>3554</v>
      </c>
      <c r="E571" s="233">
        <v>68</v>
      </c>
      <c r="F571" s="215" t="s">
        <v>3451</v>
      </c>
    </row>
    <row r="572" spans="1:6">
      <c r="A572" s="176">
        <v>41430</v>
      </c>
      <c r="B572" s="178">
        <v>755</v>
      </c>
      <c r="C572" s="215">
        <v>41412</v>
      </c>
      <c r="D572" s="194" t="s">
        <v>3554</v>
      </c>
      <c r="E572" s="233">
        <v>68</v>
      </c>
      <c r="F572" s="215" t="s">
        <v>3451</v>
      </c>
    </row>
    <row r="573" spans="1:6">
      <c r="A573" s="176">
        <v>41430</v>
      </c>
      <c r="B573" s="178">
        <v>806</v>
      </c>
      <c r="C573" s="215">
        <v>41398</v>
      </c>
      <c r="D573" s="194" t="s">
        <v>3703</v>
      </c>
      <c r="E573" s="233">
        <v>481.9</v>
      </c>
      <c r="F573" s="215" t="s">
        <v>3451</v>
      </c>
    </row>
    <row r="574" spans="1:6">
      <c r="A574" s="176">
        <v>41430</v>
      </c>
      <c r="B574" s="178">
        <v>3</v>
      </c>
      <c r="C574" s="215">
        <v>41405</v>
      </c>
      <c r="D574" s="194" t="s">
        <v>3539</v>
      </c>
      <c r="E574" s="233">
        <v>5000</v>
      </c>
      <c r="F574" s="215" t="s">
        <v>3507</v>
      </c>
    </row>
    <row r="575" spans="1:6">
      <c r="A575" s="176">
        <v>41430</v>
      </c>
      <c r="B575" s="178">
        <v>2</v>
      </c>
      <c r="C575" s="215">
        <v>41405</v>
      </c>
      <c r="D575" s="194" t="s">
        <v>399</v>
      </c>
      <c r="E575" s="233">
        <v>12540.98</v>
      </c>
      <c r="F575" s="215" t="s">
        <v>3507</v>
      </c>
    </row>
    <row r="576" spans="1:6">
      <c r="A576" s="176">
        <v>41430</v>
      </c>
      <c r="B576" s="178">
        <v>3720410</v>
      </c>
      <c r="C576" s="215">
        <v>41430</v>
      </c>
      <c r="D576" s="194" t="s">
        <v>3704</v>
      </c>
      <c r="E576" s="233">
        <v>244</v>
      </c>
      <c r="F576" s="215" t="s">
        <v>3507</v>
      </c>
    </row>
    <row r="577" spans="1:6">
      <c r="A577" s="176">
        <v>41430</v>
      </c>
      <c r="B577" s="178">
        <v>3720408</v>
      </c>
      <c r="C577" s="215">
        <v>41430</v>
      </c>
      <c r="D577" s="194" t="s">
        <v>3704</v>
      </c>
      <c r="E577" s="233">
        <v>244</v>
      </c>
      <c r="F577" s="215" t="s">
        <v>3507</v>
      </c>
    </row>
    <row r="578" spans="1:6">
      <c r="A578" s="176">
        <v>41430</v>
      </c>
      <c r="B578" s="178">
        <v>33</v>
      </c>
      <c r="C578" s="215">
        <v>41405</v>
      </c>
      <c r="D578" s="194" t="s">
        <v>3705</v>
      </c>
      <c r="E578" s="233">
        <v>3550</v>
      </c>
      <c r="F578" s="215" t="s">
        <v>3507</v>
      </c>
    </row>
    <row r="579" spans="1:6">
      <c r="A579" s="176">
        <v>41430</v>
      </c>
      <c r="B579" s="178">
        <v>51</v>
      </c>
      <c r="C579" s="215">
        <v>41359</v>
      </c>
      <c r="D579" s="194" t="s">
        <v>3706</v>
      </c>
      <c r="E579" s="233">
        <v>122</v>
      </c>
      <c r="F579" s="215" t="s">
        <v>3507</v>
      </c>
    </row>
    <row r="580" spans="1:6">
      <c r="A580" s="176">
        <v>41430</v>
      </c>
      <c r="B580" s="178">
        <v>50</v>
      </c>
      <c r="C580" s="215">
        <v>41359</v>
      </c>
      <c r="D580" s="194" t="s">
        <v>3706</v>
      </c>
      <c r="E580" s="233">
        <v>122</v>
      </c>
      <c r="F580" s="215" t="s">
        <v>3507</v>
      </c>
    </row>
    <row r="581" spans="1:6">
      <c r="A581" s="176">
        <v>41430</v>
      </c>
      <c r="B581" s="178">
        <v>49</v>
      </c>
      <c r="C581" s="215">
        <v>41359</v>
      </c>
      <c r="D581" s="194" t="s">
        <v>3706</v>
      </c>
      <c r="E581" s="233">
        <v>122</v>
      </c>
      <c r="F581" s="215" t="s">
        <v>3507</v>
      </c>
    </row>
    <row r="582" spans="1:6">
      <c r="A582" s="170">
        <v>41430</v>
      </c>
      <c r="B582" s="163">
        <v>246</v>
      </c>
      <c r="C582" s="199">
        <v>41398</v>
      </c>
      <c r="D582" s="190" t="s">
        <v>793</v>
      </c>
      <c r="E582" s="234">
        <v>3612.14</v>
      </c>
      <c r="F582" s="199" t="s">
        <v>3507</v>
      </c>
    </row>
    <row r="583" spans="1:6">
      <c r="A583" s="173">
        <v>41430</v>
      </c>
      <c r="B583" s="169">
        <v>246</v>
      </c>
      <c r="C583" s="201">
        <v>41398</v>
      </c>
      <c r="D583" s="192" t="s">
        <v>793</v>
      </c>
      <c r="E583" s="235">
        <v>71.92</v>
      </c>
      <c r="F583" s="201" t="s">
        <v>3507</v>
      </c>
    </row>
    <row r="584" spans="1:6">
      <c r="A584" s="180">
        <v>41430</v>
      </c>
      <c r="B584" s="179">
        <v>3</v>
      </c>
      <c r="C584" s="187">
        <v>41392</v>
      </c>
      <c r="D584" s="194" t="s">
        <v>3707</v>
      </c>
      <c r="E584" s="242">
        <v>21838</v>
      </c>
      <c r="F584" s="61" t="s">
        <v>3521</v>
      </c>
    </row>
    <row r="585" spans="1:6">
      <c r="A585" s="170">
        <v>41430</v>
      </c>
      <c r="B585" s="171">
        <v>1205</v>
      </c>
      <c r="C585" s="216">
        <v>41405</v>
      </c>
      <c r="D585" s="213" t="s">
        <v>273</v>
      </c>
      <c r="E585" s="234">
        <v>22.88</v>
      </c>
      <c r="F585" s="199" t="s">
        <v>3521</v>
      </c>
    </row>
    <row r="586" spans="1:6">
      <c r="A586" s="173">
        <v>41430</v>
      </c>
      <c r="B586" s="174">
        <v>1205</v>
      </c>
      <c r="C586" s="217">
        <v>41405</v>
      </c>
      <c r="D586" s="214" t="s">
        <v>273</v>
      </c>
      <c r="E586" s="235">
        <v>22.87</v>
      </c>
      <c r="F586" s="201" t="s">
        <v>3451</v>
      </c>
    </row>
    <row r="587" spans="1:6">
      <c r="A587" s="170">
        <v>41430</v>
      </c>
      <c r="B587" s="171">
        <v>1204</v>
      </c>
      <c r="C587" s="216">
        <v>41405</v>
      </c>
      <c r="D587" s="213" t="s">
        <v>273</v>
      </c>
      <c r="E587" s="234">
        <v>158.30000000000001</v>
      </c>
      <c r="F587" s="199" t="s">
        <v>3521</v>
      </c>
    </row>
    <row r="588" spans="1:6">
      <c r="A588" s="173">
        <v>41430</v>
      </c>
      <c r="B588" s="174">
        <v>1204</v>
      </c>
      <c r="C588" s="217">
        <v>41405</v>
      </c>
      <c r="D588" s="214" t="s">
        <v>273</v>
      </c>
      <c r="E588" s="235">
        <v>158.29</v>
      </c>
      <c r="F588" s="201" t="s">
        <v>3451</v>
      </c>
    </row>
    <row r="589" spans="1:6">
      <c r="A589" s="176">
        <v>41430</v>
      </c>
      <c r="B589" s="178">
        <v>46388</v>
      </c>
      <c r="C589" s="187">
        <v>41212</v>
      </c>
      <c r="D589" s="194" t="s">
        <v>3712</v>
      </c>
      <c r="E589" s="233">
        <v>369.66</v>
      </c>
      <c r="F589" s="215" t="s">
        <v>3451</v>
      </c>
    </row>
    <row r="590" spans="1:6">
      <c r="A590" s="176">
        <v>41430</v>
      </c>
      <c r="B590" s="178">
        <v>46584</v>
      </c>
      <c r="C590" s="187">
        <v>41242</v>
      </c>
      <c r="D590" s="194" t="s">
        <v>3712</v>
      </c>
      <c r="E590" s="233">
        <v>369.66</v>
      </c>
      <c r="F590" s="215" t="s">
        <v>3451</v>
      </c>
    </row>
    <row r="591" spans="1:6">
      <c r="A591" s="176">
        <v>41432</v>
      </c>
      <c r="B591" s="178">
        <v>5012332</v>
      </c>
      <c r="C591" s="187">
        <v>41432</v>
      </c>
      <c r="D591" s="194" t="s">
        <v>530</v>
      </c>
      <c r="E591" s="233">
        <v>21.47</v>
      </c>
      <c r="F591" s="215" t="s">
        <v>3452</v>
      </c>
    </row>
    <row r="592" spans="1:6">
      <c r="A592" s="176">
        <v>41433</v>
      </c>
      <c r="B592" s="178">
        <v>7732357</v>
      </c>
      <c r="C592" s="187">
        <v>41433</v>
      </c>
      <c r="D592" s="194" t="s">
        <v>530</v>
      </c>
      <c r="E592" s="233">
        <v>35.79</v>
      </c>
      <c r="F592" s="215" t="s">
        <v>3452</v>
      </c>
    </row>
    <row r="593" spans="1:6">
      <c r="A593" s="245">
        <v>41432</v>
      </c>
      <c r="B593" s="246">
        <v>24</v>
      </c>
      <c r="C593" s="247">
        <v>41247</v>
      </c>
      <c r="D593" s="251" t="s">
        <v>3500</v>
      </c>
      <c r="E593" s="252">
        <v>7348</v>
      </c>
      <c r="F593" s="253" t="s">
        <v>542</v>
      </c>
    </row>
    <row r="594" spans="1:6">
      <c r="A594" s="245">
        <v>41432</v>
      </c>
      <c r="B594" s="246">
        <v>6</v>
      </c>
      <c r="C594" s="247">
        <v>41241</v>
      </c>
      <c r="D594" s="251" t="s">
        <v>3501</v>
      </c>
      <c r="E594" s="252">
        <v>7054</v>
      </c>
      <c r="F594" s="253" t="s">
        <v>542</v>
      </c>
    </row>
    <row r="595" spans="1:6">
      <c r="A595" s="245">
        <v>41432</v>
      </c>
      <c r="B595" s="246">
        <v>1</v>
      </c>
      <c r="C595" s="247">
        <v>41331</v>
      </c>
      <c r="D595" s="251" t="s">
        <v>3713</v>
      </c>
      <c r="E595" s="252">
        <v>3891.6</v>
      </c>
      <c r="F595" s="253" t="s">
        <v>542</v>
      </c>
    </row>
    <row r="596" spans="1:6">
      <c r="A596" s="245">
        <v>41432</v>
      </c>
      <c r="B596" s="246">
        <v>5</v>
      </c>
      <c r="C596" s="247">
        <v>41331</v>
      </c>
      <c r="D596" s="251" t="s">
        <v>3714</v>
      </c>
      <c r="E596" s="252">
        <v>7348</v>
      </c>
      <c r="F596" s="253" t="s">
        <v>542</v>
      </c>
    </row>
    <row r="597" spans="1:6">
      <c r="A597" s="245">
        <v>41432</v>
      </c>
      <c r="B597" s="246">
        <v>6</v>
      </c>
      <c r="C597" s="247">
        <v>41331</v>
      </c>
      <c r="D597" s="251" t="s">
        <v>3714</v>
      </c>
      <c r="E597" s="252">
        <v>5138.46</v>
      </c>
      <c r="F597" s="253" t="s">
        <v>542</v>
      </c>
    </row>
    <row r="598" spans="1:6">
      <c r="A598" s="176">
        <v>41436</v>
      </c>
      <c r="B598" s="178">
        <v>162</v>
      </c>
      <c r="C598" s="187">
        <v>41380</v>
      </c>
      <c r="D598" s="194" t="s">
        <v>670</v>
      </c>
      <c r="E598" s="233">
        <v>732</v>
      </c>
      <c r="F598" s="215" t="s">
        <v>3521</v>
      </c>
    </row>
    <row r="599" spans="1:6">
      <c r="A599" s="187">
        <v>41437</v>
      </c>
      <c r="B599" s="54">
        <v>1774758111</v>
      </c>
      <c r="C599" s="187">
        <v>41371</v>
      </c>
      <c r="D599" s="194" t="s">
        <v>686</v>
      </c>
      <c r="E599" s="242">
        <v>17.28</v>
      </c>
      <c r="F599" s="194" t="s">
        <v>3451</v>
      </c>
    </row>
    <row r="600" spans="1:6">
      <c r="A600" s="203">
        <v>41437</v>
      </c>
      <c r="B600" s="254" t="s">
        <v>3715</v>
      </c>
      <c r="C600" s="216">
        <v>41371</v>
      </c>
      <c r="D600" s="190" t="s">
        <v>686</v>
      </c>
      <c r="E600" s="255">
        <v>54.9</v>
      </c>
      <c r="F600" s="190" t="s">
        <v>3521</v>
      </c>
    </row>
    <row r="601" spans="1:6">
      <c r="A601" s="258">
        <v>41437</v>
      </c>
      <c r="B601" s="37" t="s">
        <v>3715</v>
      </c>
      <c r="C601" s="220">
        <v>41371</v>
      </c>
      <c r="D601" s="194" t="s">
        <v>686</v>
      </c>
      <c r="E601" s="242">
        <v>41.6</v>
      </c>
      <c r="F601" s="194" t="s">
        <v>3453</v>
      </c>
    </row>
    <row r="602" spans="1:6">
      <c r="A602" s="204">
        <v>41437</v>
      </c>
      <c r="B602" s="256" t="s">
        <v>3715</v>
      </c>
      <c r="C602" s="217">
        <v>41371</v>
      </c>
      <c r="D602" s="192" t="s">
        <v>686</v>
      </c>
      <c r="E602" s="257">
        <v>9.15</v>
      </c>
      <c r="F602" s="192" t="s">
        <v>3452</v>
      </c>
    </row>
    <row r="603" spans="1:6">
      <c r="A603" s="187">
        <v>41437</v>
      </c>
      <c r="B603" s="54" t="s">
        <v>3716</v>
      </c>
      <c r="C603" s="187">
        <v>41401</v>
      </c>
      <c r="D603" s="194" t="s">
        <v>686</v>
      </c>
      <c r="E603" s="242">
        <v>17.5</v>
      </c>
      <c r="F603" s="194" t="s">
        <v>3451</v>
      </c>
    </row>
    <row r="604" spans="1:6">
      <c r="A604" s="203">
        <v>41437</v>
      </c>
      <c r="B604" s="254" t="s">
        <v>3717</v>
      </c>
      <c r="C604" s="216">
        <v>41401</v>
      </c>
      <c r="D604" s="190" t="s">
        <v>686</v>
      </c>
      <c r="E604" s="255">
        <v>54.9</v>
      </c>
      <c r="F604" s="190" t="s">
        <v>3521</v>
      </c>
    </row>
    <row r="605" spans="1:6">
      <c r="A605" s="258">
        <v>41437</v>
      </c>
      <c r="B605" s="37" t="s">
        <v>3717</v>
      </c>
      <c r="C605" s="220">
        <v>41401</v>
      </c>
      <c r="D605" s="194" t="s">
        <v>686</v>
      </c>
      <c r="E605" s="242">
        <v>44.1</v>
      </c>
      <c r="F605" s="194" t="s">
        <v>3453</v>
      </c>
    </row>
    <row r="606" spans="1:6">
      <c r="A606" s="204">
        <v>41437</v>
      </c>
      <c r="B606" s="256" t="s">
        <v>3717</v>
      </c>
      <c r="C606" s="217">
        <v>41401</v>
      </c>
      <c r="D606" s="192" t="s">
        <v>686</v>
      </c>
      <c r="E606" s="257">
        <v>9.15</v>
      </c>
      <c r="F606" s="192" t="s">
        <v>3452</v>
      </c>
    </row>
    <row r="607" spans="1:6">
      <c r="A607" s="176">
        <v>41439</v>
      </c>
      <c r="B607" s="178">
        <v>88</v>
      </c>
      <c r="C607" s="187">
        <v>41382</v>
      </c>
      <c r="D607" s="194" t="s">
        <v>288</v>
      </c>
      <c r="E607" s="233">
        <v>105</v>
      </c>
      <c r="F607" s="215" t="s">
        <v>3451</v>
      </c>
    </row>
    <row r="608" spans="1:6">
      <c r="A608" s="176">
        <v>41439</v>
      </c>
      <c r="B608" s="178">
        <v>89</v>
      </c>
      <c r="C608" s="187">
        <v>41382</v>
      </c>
      <c r="D608" s="194" t="s">
        <v>288</v>
      </c>
      <c r="E608" s="233">
        <v>30</v>
      </c>
      <c r="F608" s="215" t="s">
        <v>3451</v>
      </c>
    </row>
    <row r="609" spans="1:6">
      <c r="A609" s="176">
        <v>41439</v>
      </c>
      <c r="B609" s="178">
        <v>127</v>
      </c>
      <c r="C609" s="187">
        <v>41409</v>
      </c>
      <c r="D609" s="194" t="s">
        <v>288</v>
      </c>
      <c r="E609" s="233">
        <v>80</v>
      </c>
      <c r="F609" s="215" t="s">
        <v>3451</v>
      </c>
    </row>
    <row r="610" spans="1:6">
      <c r="A610" s="176">
        <v>41439</v>
      </c>
      <c r="B610" s="178">
        <v>87</v>
      </c>
      <c r="C610" s="187">
        <v>41382</v>
      </c>
      <c r="D610" s="194" t="s">
        <v>288</v>
      </c>
      <c r="E610" s="233">
        <v>45</v>
      </c>
      <c r="F610" s="215" t="s">
        <v>3521</v>
      </c>
    </row>
    <row r="611" spans="1:6">
      <c r="A611" s="176">
        <v>41439</v>
      </c>
      <c r="B611" s="178">
        <v>92</v>
      </c>
      <c r="C611" s="187">
        <v>41384</v>
      </c>
      <c r="D611" s="194" t="s">
        <v>288</v>
      </c>
      <c r="E611" s="233">
        <v>30</v>
      </c>
      <c r="F611" s="215" t="s">
        <v>3521</v>
      </c>
    </row>
    <row r="612" spans="1:6">
      <c r="A612" s="176">
        <v>41439</v>
      </c>
      <c r="B612" s="178">
        <v>95</v>
      </c>
      <c r="C612" s="187">
        <v>41386</v>
      </c>
      <c r="D612" s="194" t="s">
        <v>288</v>
      </c>
      <c r="E612" s="233">
        <v>60</v>
      </c>
      <c r="F612" s="215" t="s">
        <v>3521</v>
      </c>
    </row>
    <row r="613" spans="1:6">
      <c r="A613" s="176">
        <v>41439</v>
      </c>
      <c r="B613" s="178">
        <v>97</v>
      </c>
      <c r="C613" s="187">
        <v>41387</v>
      </c>
      <c r="D613" s="194" t="s">
        <v>288</v>
      </c>
      <c r="E613" s="233">
        <v>30</v>
      </c>
      <c r="F613" s="215" t="s">
        <v>3521</v>
      </c>
    </row>
    <row r="614" spans="1:6">
      <c r="A614" s="176">
        <v>41439</v>
      </c>
      <c r="B614" s="178">
        <v>99</v>
      </c>
      <c r="C614" s="187">
        <v>41388</v>
      </c>
      <c r="D614" s="194" t="s">
        <v>288</v>
      </c>
      <c r="E614" s="233">
        <v>30</v>
      </c>
      <c r="F614" s="215" t="s">
        <v>3521</v>
      </c>
    </row>
    <row r="615" spans="1:6">
      <c r="A615" s="176">
        <v>41439</v>
      </c>
      <c r="B615" s="178">
        <v>100</v>
      </c>
      <c r="C615" s="187">
        <v>41388</v>
      </c>
      <c r="D615" s="194" t="s">
        <v>288</v>
      </c>
      <c r="E615" s="233">
        <v>30</v>
      </c>
      <c r="F615" s="215" t="s">
        <v>3521</v>
      </c>
    </row>
    <row r="616" spans="1:6">
      <c r="A616" s="176">
        <v>41439</v>
      </c>
      <c r="B616" s="178">
        <v>104</v>
      </c>
      <c r="C616" s="187">
        <v>41390</v>
      </c>
      <c r="D616" s="194" t="s">
        <v>288</v>
      </c>
      <c r="E616" s="233">
        <v>60</v>
      </c>
      <c r="F616" s="215" t="s">
        <v>3521</v>
      </c>
    </row>
    <row r="617" spans="1:6">
      <c r="A617" s="176">
        <v>41439</v>
      </c>
      <c r="B617" s="178">
        <v>107</v>
      </c>
      <c r="C617" s="187">
        <v>41391</v>
      </c>
      <c r="D617" s="194" t="s">
        <v>288</v>
      </c>
      <c r="E617" s="233">
        <v>60</v>
      </c>
      <c r="F617" s="215" t="s">
        <v>3521</v>
      </c>
    </row>
    <row r="618" spans="1:6">
      <c r="A618" s="176">
        <v>41439</v>
      </c>
      <c r="B618" s="178">
        <v>110</v>
      </c>
      <c r="C618" s="187">
        <v>41392</v>
      </c>
      <c r="D618" s="194" t="s">
        <v>288</v>
      </c>
      <c r="E618" s="233">
        <v>45</v>
      </c>
      <c r="F618" s="215" t="s">
        <v>3521</v>
      </c>
    </row>
    <row r="619" spans="1:6">
      <c r="A619" s="176">
        <v>41439</v>
      </c>
      <c r="B619" s="178">
        <v>113</v>
      </c>
      <c r="C619" s="187">
        <v>41393</v>
      </c>
      <c r="D619" s="194" t="s">
        <v>288</v>
      </c>
      <c r="E619" s="233">
        <v>60</v>
      </c>
      <c r="F619" s="215" t="s">
        <v>3521</v>
      </c>
    </row>
    <row r="620" spans="1:6">
      <c r="A620" s="176">
        <v>41444</v>
      </c>
      <c r="B620" s="178">
        <v>7333</v>
      </c>
      <c r="C620" s="187">
        <v>41423</v>
      </c>
      <c r="D620" s="194" t="s">
        <v>3735</v>
      </c>
      <c r="E620" s="233">
        <v>7609.14</v>
      </c>
      <c r="F620" s="215" t="s">
        <v>3456</v>
      </c>
    </row>
    <row r="621" spans="1:6" s="142" customFormat="1" ht="13" customHeight="1">
      <c r="A621" s="176">
        <v>41444</v>
      </c>
      <c r="B621" s="178" t="s">
        <v>3719</v>
      </c>
      <c r="C621" s="62">
        <v>41418</v>
      </c>
      <c r="D621" s="194" t="s">
        <v>3718</v>
      </c>
      <c r="E621" s="242">
        <v>3803.69</v>
      </c>
      <c r="F621" s="215" t="s">
        <v>3451</v>
      </c>
    </row>
    <row r="622" spans="1:6" s="142" customFormat="1" ht="15" customHeight="1">
      <c r="A622" s="176">
        <v>41444</v>
      </c>
      <c r="B622" s="178">
        <v>10</v>
      </c>
      <c r="C622" s="62">
        <v>41424</v>
      </c>
      <c r="D622" s="194" t="s">
        <v>3640</v>
      </c>
      <c r="E622" s="242">
        <v>250</v>
      </c>
      <c r="F622" s="215" t="s">
        <v>3451</v>
      </c>
    </row>
    <row r="623" spans="1:6" s="142" customFormat="1" ht="13" customHeight="1">
      <c r="A623" s="176">
        <v>41444</v>
      </c>
      <c r="B623" s="178">
        <v>10</v>
      </c>
      <c r="C623" s="62">
        <v>41419</v>
      </c>
      <c r="D623" s="194" t="s">
        <v>3720</v>
      </c>
      <c r="E623" s="242">
        <v>418.04</v>
      </c>
      <c r="F623" s="215" t="s">
        <v>3451</v>
      </c>
    </row>
    <row r="624" spans="1:6" s="142" customFormat="1" ht="13" customHeight="1">
      <c r="A624" s="176">
        <v>41444</v>
      </c>
      <c r="B624" s="156"/>
      <c r="C624" s="62">
        <v>41419</v>
      </c>
      <c r="D624" s="194" t="s">
        <v>827</v>
      </c>
      <c r="E624" s="242">
        <v>3000</v>
      </c>
      <c r="F624" s="215" t="s">
        <v>3451</v>
      </c>
    </row>
    <row r="625" spans="1:6" s="142" customFormat="1" ht="13" customHeight="1">
      <c r="A625" s="176">
        <v>41444</v>
      </c>
      <c r="B625" s="178">
        <v>7</v>
      </c>
      <c r="C625" s="62">
        <v>41419</v>
      </c>
      <c r="D625" s="194" t="s">
        <v>102</v>
      </c>
      <c r="E625" s="242">
        <v>60</v>
      </c>
      <c r="F625" s="215" t="s">
        <v>3451</v>
      </c>
    </row>
    <row r="626" spans="1:6" s="142" customFormat="1" ht="13" customHeight="1">
      <c r="A626" s="176">
        <v>41444</v>
      </c>
      <c r="B626" s="178">
        <v>8</v>
      </c>
      <c r="C626" s="62">
        <v>41419</v>
      </c>
      <c r="D626" s="194" t="s">
        <v>102</v>
      </c>
      <c r="E626" s="242">
        <v>60</v>
      </c>
      <c r="F626" s="215" t="s">
        <v>3451</v>
      </c>
    </row>
    <row r="627" spans="1:6" s="142" customFormat="1" ht="13" customHeight="1">
      <c r="A627" s="176">
        <v>41444</v>
      </c>
      <c r="B627" s="178">
        <v>13</v>
      </c>
      <c r="C627" s="62">
        <v>41424</v>
      </c>
      <c r="D627" s="194" t="s">
        <v>3721</v>
      </c>
      <c r="E627" s="242">
        <v>2050</v>
      </c>
      <c r="F627" s="215" t="s">
        <v>3451</v>
      </c>
    </row>
    <row r="628" spans="1:6" s="142" customFormat="1" ht="14" customHeight="1">
      <c r="A628" s="176">
        <v>41444</v>
      </c>
      <c r="B628" s="178">
        <v>113</v>
      </c>
      <c r="C628" s="62">
        <v>41419</v>
      </c>
      <c r="D628" s="194" t="s">
        <v>3609</v>
      </c>
      <c r="E628" s="242">
        <v>231</v>
      </c>
      <c r="F628" s="215" t="s">
        <v>3451</v>
      </c>
    </row>
    <row r="629" spans="1:6" s="142" customFormat="1" ht="16" customHeight="1">
      <c r="A629" s="176">
        <v>41444</v>
      </c>
      <c r="B629" s="178">
        <v>137</v>
      </c>
      <c r="C629" s="62">
        <v>41416</v>
      </c>
      <c r="D629" s="194" t="s">
        <v>3555</v>
      </c>
      <c r="E629" s="242">
        <v>48.8</v>
      </c>
      <c r="F629" s="215" t="s">
        <v>3451</v>
      </c>
    </row>
    <row r="630" spans="1:6" s="142" customFormat="1" ht="14" customHeight="1">
      <c r="A630" s="176">
        <v>41444</v>
      </c>
      <c r="B630" s="178">
        <v>13</v>
      </c>
      <c r="C630" s="62">
        <v>41425</v>
      </c>
      <c r="D630" s="194" t="s">
        <v>3622</v>
      </c>
      <c r="E630" s="242">
        <v>1500</v>
      </c>
      <c r="F630" s="215" t="s">
        <v>3451</v>
      </c>
    </row>
    <row r="631" spans="1:6" s="142" customFormat="1" ht="16" customHeight="1">
      <c r="A631" s="170">
        <v>41444</v>
      </c>
      <c r="B631" s="163">
        <v>293</v>
      </c>
      <c r="C631" s="161">
        <v>41422</v>
      </c>
      <c r="D631" s="190" t="s">
        <v>793</v>
      </c>
      <c r="E631" s="255">
        <v>188.83</v>
      </c>
      <c r="F631" s="199" t="s">
        <v>3451</v>
      </c>
    </row>
    <row r="632" spans="1:6" s="142" customFormat="1" ht="15" customHeight="1">
      <c r="A632" s="173">
        <v>41444</v>
      </c>
      <c r="B632" s="169">
        <v>293</v>
      </c>
      <c r="C632" s="167">
        <v>41422</v>
      </c>
      <c r="D632" s="192" t="s">
        <v>793</v>
      </c>
      <c r="E632" s="257">
        <v>3.75</v>
      </c>
      <c r="F632" s="201" t="s">
        <v>3451</v>
      </c>
    </row>
    <row r="633" spans="1:6" s="142" customFormat="1" ht="17" customHeight="1">
      <c r="A633" s="170">
        <v>41444</v>
      </c>
      <c r="B633" s="163">
        <v>292</v>
      </c>
      <c r="C633" s="161">
        <v>41422</v>
      </c>
      <c r="D633" s="190" t="s">
        <v>793</v>
      </c>
      <c r="E633" s="255">
        <v>180.79</v>
      </c>
      <c r="F633" s="199" t="s">
        <v>3451</v>
      </c>
    </row>
    <row r="634" spans="1:6" s="142" customFormat="1" ht="15" customHeight="1">
      <c r="A634" s="173">
        <v>41444</v>
      </c>
      <c r="B634" s="169">
        <v>292</v>
      </c>
      <c r="C634" s="167">
        <v>41422</v>
      </c>
      <c r="D634" s="192" t="s">
        <v>793</v>
      </c>
      <c r="E634" s="257">
        <v>3.6</v>
      </c>
      <c r="F634" s="201" t="s">
        <v>3451</v>
      </c>
    </row>
    <row r="635" spans="1:6" s="142" customFormat="1" ht="15" customHeight="1">
      <c r="A635" s="170">
        <v>41444</v>
      </c>
      <c r="B635" s="163">
        <v>291</v>
      </c>
      <c r="C635" s="161">
        <v>41422</v>
      </c>
      <c r="D635" s="190" t="s">
        <v>793</v>
      </c>
      <c r="E635" s="255">
        <v>80.349999999999994</v>
      </c>
      <c r="F635" s="199" t="s">
        <v>3451</v>
      </c>
    </row>
    <row r="636" spans="1:6" s="142" customFormat="1" ht="14" customHeight="1">
      <c r="A636" s="173">
        <v>41444</v>
      </c>
      <c r="B636" s="169">
        <v>291</v>
      </c>
      <c r="C636" s="167">
        <v>41422</v>
      </c>
      <c r="D636" s="192" t="s">
        <v>793</v>
      </c>
      <c r="E636" s="257">
        <v>1.6</v>
      </c>
      <c r="F636" s="201" t="s">
        <v>3451</v>
      </c>
    </row>
    <row r="637" spans="1:6" s="142" customFormat="1" ht="16" customHeight="1">
      <c r="A637" s="170">
        <v>41444</v>
      </c>
      <c r="B637" s="163">
        <v>285</v>
      </c>
      <c r="C637" s="161">
        <v>41422</v>
      </c>
      <c r="D637" s="190" t="s">
        <v>793</v>
      </c>
      <c r="E637" s="255">
        <v>56.25</v>
      </c>
      <c r="F637" s="199" t="s">
        <v>3451</v>
      </c>
    </row>
    <row r="638" spans="1:6" s="142" customFormat="1" ht="13" customHeight="1">
      <c r="A638" s="173">
        <v>41444</v>
      </c>
      <c r="B638" s="169">
        <v>285</v>
      </c>
      <c r="C638" s="167">
        <v>41422</v>
      </c>
      <c r="D638" s="192" t="s">
        <v>793</v>
      </c>
      <c r="E638" s="257">
        <v>1.1100000000000001</v>
      </c>
      <c r="F638" s="201" t="s">
        <v>3451</v>
      </c>
    </row>
    <row r="639" spans="1:6" s="142" customFormat="1" ht="15" customHeight="1">
      <c r="A639" s="170">
        <v>41444</v>
      </c>
      <c r="B639" s="163">
        <v>284</v>
      </c>
      <c r="C639" s="161">
        <v>41422</v>
      </c>
      <c r="D639" s="190" t="s">
        <v>793</v>
      </c>
      <c r="E639" s="255">
        <v>50.22</v>
      </c>
      <c r="F639" s="199" t="s">
        <v>3451</v>
      </c>
    </row>
    <row r="640" spans="1:6" s="142" customFormat="1" ht="14" customHeight="1">
      <c r="A640" s="173">
        <v>41444</v>
      </c>
      <c r="B640" s="169">
        <v>284</v>
      </c>
      <c r="C640" s="167">
        <v>41422</v>
      </c>
      <c r="D640" s="192" t="s">
        <v>793</v>
      </c>
      <c r="E640" s="257">
        <v>1</v>
      </c>
      <c r="F640" s="201" t="s">
        <v>3451</v>
      </c>
    </row>
    <row r="641" spans="1:6" s="142" customFormat="1" ht="14" customHeight="1">
      <c r="A641" s="176">
        <v>41444</v>
      </c>
      <c r="B641" s="178">
        <v>244</v>
      </c>
      <c r="C641" s="62">
        <v>41398</v>
      </c>
      <c r="D641" s="194" t="s">
        <v>793</v>
      </c>
      <c r="E641" s="242">
        <v>52.93</v>
      </c>
      <c r="F641" s="215" t="s">
        <v>3451</v>
      </c>
    </row>
    <row r="642" spans="1:6" s="142" customFormat="1" ht="15" customHeight="1">
      <c r="A642" s="170">
        <v>41444</v>
      </c>
      <c r="B642" s="163">
        <v>155</v>
      </c>
      <c r="C642" s="161">
        <v>41398</v>
      </c>
      <c r="D642" s="190" t="s">
        <v>793</v>
      </c>
      <c r="E642" s="255">
        <v>2234.4699999999998</v>
      </c>
      <c r="F642" s="199" t="s">
        <v>3451</v>
      </c>
    </row>
    <row r="643" spans="1:6" s="142" customFormat="1" ht="14" customHeight="1">
      <c r="A643" s="173">
        <v>41444</v>
      </c>
      <c r="B643" s="169">
        <v>155</v>
      </c>
      <c r="C643" s="167">
        <v>41398</v>
      </c>
      <c r="D643" s="192" t="s">
        <v>793</v>
      </c>
      <c r="E643" s="257">
        <v>2</v>
      </c>
      <c r="F643" s="201" t="s">
        <v>3451</v>
      </c>
    </row>
    <row r="644" spans="1:6">
      <c r="A644" s="176">
        <v>41444</v>
      </c>
      <c r="B644" s="178">
        <v>6</v>
      </c>
      <c r="C644" s="62">
        <v>41432</v>
      </c>
      <c r="D644" s="194" t="s">
        <v>3682</v>
      </c>
      <c r="E644" s="242">
        <v>2582.5300000000002</v>
      </c>
      <c r="F644" s="215" t="s">
        <v>3521</v>
      </c>
    </row>
    <row r="645" spans="1:6">
      <c r="A645" s="176">
        <v>41444</v>
      </c>
      <c r="B645" s="178">
        <v>11703015</v>
      </c>
      <c r="C645" s="62">
        <v>41429</v>
      </c>
      <c r="D645" s="194" t="s">
        <v>3722</v>
      </c>
      <c r="E645" s="242">
        <v>43916</v>
      </c>
      <c r="F645" s="215" t="s">
        <v>3521</v>
      </c>
    </row>
    <row r="646" spans="1:6">
      <c r="A646" s="176">
        <v>41444</v>
      </c>
      <c r="B646" s="156"/>
      <c r="C646" s="62">
        <v>41408</v>
      </c>
      <c r="D646" s="194" t="s">
        <v>507</v>
      </c>
      <c r="E646" s="242">
        <v>6000</v>
      </c>
      <c r="F646" s="215" t="s">
        <v>3521</v>
      </c>
    </row>
    <row r="647" spans="1:6">
      <c r="A647" s="176">
        <v>41444</v>
      </c>
      <c r="B647" s="178">
        <v>29</v>
      </c>
      <c r="C647" s="62">
        <v>41403</v>
      </c>
      <c r="D647" s="194" t="s">
        <v>3723</v>
      </c>
      <c r="E647" s="242">
        <v>45</v>
      </c>
      <c r="F647" s="215" t="s">
        <v>3521</v>
      </c>
    </row>
    <row r="648" spans="1:6">
      <c r="A648" s="176">
        <v>41444</v>
      </c>
      <c r="B648" s="178" t="s">
        <v>3724</v>
      </c>
      <c r="C648" s="62">
        <v>41431</v>
      </c>
      <c r="D648" s="194" t="s">
        <v>462</v>
      </c>
      <c r="E648" s="242">
        <v>1020</v>
      </c>
      <c r="F648" s="215" t="s">
        <v>3521</v>
      </c>
    </row>
    <row r="649" spans="1:6">
      <c r="A649" s="170">
        <v>41444</v>
      </c>
      <c r="B649" s="163">
        <v>321</v>
      </c>
      <c r="C649" s="161">
        <v>41424</v>
      </c>
      <c r="D649" s="190" t="s">
        <v>793</v>
      </c>
      <c r="E649" s="255">
        <v>2276.5</v>
      </c>
      <c r="F649" s="199" t="s">
        <v>3453</v>
      </c>
    </row>
    <row r="650" spans="1:6">
      <c r="A650" s="173">
        <v>41444</v>
      </c>
      <c r="B650" s="169">
        <v>321</v>
      </c>
      <c r="C650" s="167">
        <v>41424</v>
      </c>
      <c r="D650" s="192" t="s">
        <v>793</v>
      </c>
      <c r="E650" s="257">
        <v>45.55</v>
      </c>
      <c r="F650" s="201" t="s">
        <v>3453</v>
      </c>
    </row>
    <row r="651" spans="1:6">
      <c r="A651" s="170">
        <v>41444</v>
      </c>
      <c r="B651" s="163">
        <v>60</v>
      </c>
      <c r="C651" s="161">
        <v>41422</v>
      </c>
      <c r="D651" s="190" t="s">
        <v>793</v>
      </c>
      <c r="E651" s="255">
        <v>456</v>
      </c>
      <c r="F651" s="199" t="s">
        <v>3725</v>
      </c>
    </row>
    <row r="652" spans="1:6">
      <c r="A652" s="173">
        <v>41444</v>
      </c>
      <c r="B652" s="169">
        <v>60</v>
      </c>
      <c r="C652" s="167">
        <v>41422</v>
      </c>
      <c r="D652" s="192" t="s">
        <v>793</v>
      </c>
      <c r="E652" s="257">
        <v>9.1199999999999992</v>
      </c>
      <c r="F652" s="201" t="s">
        <v>3725</v>
      </c>
    </row>
    <row r="653" spans="1:6">
      <c r="A653" s="176">
        <v>41444</v>
      </c>
      <c r="B653" s="178" t="s">
        <v>3726</v>
      </c>
      <c r="C653" s="62">
        <v>41424</v>
      </c>
      <c r="D653" s="194" t="s">
        <v>684</v>
      </c>
      <c r="E653" s="242">
        <v>390.4</v>
      </c>
      <c r="F653" s="215" t="s">
        <v>3725</v>
      </c>
    </row>
    <row r="654" spans="1:6">
      <c r="A654" s="176">
        <v>41444</v>
      </c>
      <c r="B654" s="178">
        <v>170891</v>
      </c>
      <c r="C654" s="62">
        <v>41425</v>
      </c>
      <c r="D654" s="194" t="s">
        <v>3727</v>
      </c>
      <c r="E654" s="242">
        <v>1000</v>
      </c>
      <c r="F654" s="215" t="s">
        <v>3725</v>
      </c>
    </row>
    <row r="655" spans="1:6">
      <c r="A655" s="176">
        <v>41444</v>
      </c>
      <c r="B655" s="178">
        <v>13</v>
      </c>
      <c r="C655" s="62">
        <v>41429</v>
      </c>
      <c r="D655" s="194" t="s">
        <v>3728</v>
      </c>
      <c r="E655" s="242">
        <v>17385</v>
      </c>
      <c r="F655" s="215" t="s">
        <v>3725</v>
      </c>
    </row>
    <row r="656" spans="1:6">
      <c r="A656" s="176">
        <v>41444</v>
      </c>
      <c r="B656" s="178">
        <v>4</v>
      </c>
      <c r="C656" s="62">
        <v>41422</v>
      </c>
      <c r="D656" s="194" t="s">
        <v>3729</v>
      </c>
      <c r="E656" s="242">
        <v>1200</v>
      </c>
      <c r="F656" s="215" t="s">
        <v>3456</v>
      </c>
    </row>
    <row r="657" spans="1:6">
      <c r="A657" s="176">
        <v>41444</v>
      </c>
      <c r="B657" s="178">
        <v>3170002477</v>
      </c>
      <c r="C657" s="62">
        <v>41417</v>
      </c>
      <c r="D657" s="194" t="s">
        <v>285</v>
      </c>
      <c r="E657" s="242">
        <v>143</v>
      </c>
      <c r="F657" s="215" t="s">
        <v>3451</v>
      </c>
    </row>
    <row r="658" spans="1:6">
      <c r="A658" s="176">
        <v>41444</v>
      </c>
      <c r="B658" s="178">
        <v>3170002476</v>
      </c>
      <c r="C658" s="62">
        <v>41417</v>
      </c>
      <c r="D658" s="194" t="s">
        <v>285</v>
      </c>
      <c r="E658" s="242">
        <v>88</v>
      </c>
      <c r="F658" s="215" t="s">
        <v>3451</v>
      </c>
    </row>
    <row r="659" spans="1:6">
      <c r="A659" s="176">
        <v>41444</v>
      </c>
      <c r="B659" s="178">
        <v>3170002475</v>
      </c>
      <c r="C659" s="62">
        <v>41417</v>
      </c>
      <c r="D659" s="194" t="s">
        <v>285</v>
      </c>
      <c r="E659" s="242">
        <v>88</v>
      </c>
      <c r="F659" s="215" t="s">
        <v>3451</v>
      </c>
    </row>
    <row r="660" spans="1:6">
      <c r="A660" s="176">
        <v>41444</v>
      </c>
      <c r="B660" s="178">
        <v>3170002377</v>
      </c>
      <c r="C660" s="62">
        <v>41411</v>
      </c>
      <c r="D660" s="194" t="s">
        <v>285</v>
      </c>
      <c r="E660" s="242">
        <v>161</v>
      </c>
      <c r="F660" s="215" t="s">
        <v>3451</v>
      </c>
    </row>
    <row r="661" spans="1:6">
      <c r="A661" s="176">
        <v>41444</v>
      </c>
      <c r="B661" s="178">
        <v>3170002346</v>
      </c>
      <c r="C661" s="62">
        <v>41410</v>
      </c>
      <c r="D661" s="194" t="s">
        <v>285</v>
      </c>
      <c r="E661" s="242">
        <v>1</v>
      </c>
      <c r="F661" s="215" t="s">
        <v>3451</v>
      </c>
    </row>
    <row r="662" spans="1:6">
      <c r="A662" s="176">
        <v>41444</v>
      </c>
      <c r="B662" s="178">
        <v>3170002345</v>
      </c>
      <c r="C662" s="62">
        <v>41410</v>
      </c>
      <c r="D662" s="194" t="s">
        <v>285</v>
      </c>
      <c r="E662" s="242">
        <v>1</v>
      </c>
      <c r="F662" s="215" t="s">
        <v>3451</v>
      </c>
    </row>
    <row r="663" spans="1:6">
      <c r="A663" s="176">
        <v>41444</v>
      </c>
      <c r="B663" s="178">
        <v>3170002323</v>
      </c>
      <c r="C663" s="62">
        <v>41410</v>
      </c>
      <c r="D663" s="194" t="s">
        <v>285</v>
      </c>
      <c r="E663" s="242">
        <v>87</v>
      </c>
      <c r="F663" s="215" t="s">
        <v>3451</v>
      </c>
    </row>
    <row r="664" spans="1:6">
      <c r="A664" s="176">
        <v>41444</v>
      </c>
      <c r="B664" s="178">
        <v>3170002322</v>
      </c>
      <c r="C664" s="62">
        <v>41410</v>
      </c>
      <c r="D664" s="194" t="s">
        <v>285</v>
      </c>
      <c r="E664" s="242">
        <v>87</v>
      </c>
      <c r="F664" s="215" t="s">
        <v>3451</v>
      </c>
    </row>
    <row r="665" spans="1:6">
      <c r="A665" s="176">
        <v>41444</v>
      </c>
      <c r="B665" s="178">
        <v>3170002315</v>
      </c>
      <c r="C665" s="62">
        <v>41409</v>
      </c>
      <c r="D665" s="194" t="s">
        <v>285</v>
      </c>
      <c r="E665" s="242">
        <v>113</v>
      </c>
      <c r="F665" s="215" t="s">
        <v>3451</v>
      </c>
    </row>
    <row r="666" spans="1:6">
      <c r="A666" s="176">
        <v>41444</v>
      </c>
      <c r="B666" s="178">
        <v>406</v>
      </c>
      <c r="C666" s="62">
        <v>41424</v>
      </c>
      <c r="D666" s="194" t="s">
        <v>3608</v>
      </c>
      <c r="E666" s="242">
        <v>800</v>
      </c>
      <c r="F666" s="215" t="s">
        <v>3451</v>
      </c>
    </row>
    <row r="667" spans="1:6">
      <c r="A667" s="176">
        <v>41444</v>
      </c>
      <c r="B667" s="178">
        <v>356</v>
      </c>
      <c r="C667" s="62">
        <v>41424</v>
      </c>
      <c r="D667" s="194" t="s">
        <v>3608</v>
      </c>
      <c r="E667" s="242">
        <v>800</v>
      </c>
      <c r="F667" s="215" t="s">
        <v>3451</v>
      </c>
    </row>
    <row r="668" spans="1:6">
      <c r="A668" s="176">
        <v>41444</v>
      </c>
      <c r="B668" s="178">
        <v>271</v>
      </c>
      <c r="C668" s="62">
        <v>41393</v>
      </c>
      <c r="D668" s="194" t="s">
        <v>3606</v>
      </c>
      <c r="E668" s="242">
        <v>170.8</v>
      </c>
      <c r="F668" s="215" t="s">
        <v>3451</v>
      </c>
    </row>
    <row r="669" spans="1:6">
      <c r="A669" s="176">
        <v>41444</v>
      </c>
      <c r="B669" s="178">
        <v>348</v>
      </c>
      <c r="C669" s="62">
        <v>41424</v>
      </c>
      <c r="D669" s="194" t="s">
        <v>3606</v>
      </c>
      <c r="E669" s="242">
        <v>170.8</v>
      </c>
      <c r="F669" s="215" t="s">
        <v>3451</v>
      </c>
    </row>
    <row r="670" spans="1:6">
      <c r="A670" s="176">
        <v>41444</v>
      </c>
      <c r="B670" s="178">
        <v>428</v>
      </c>
      <c r="C670" s="62">
        <v>41401</v>
      </c>
      <c r="D670" s="194" t="s">
        <v>433</v>
      </c>
      <c r="E670" s="242">
        <v>183</v>
      </c>
      <c r="F670" s="215" t="s">
        <v>3451</v>
      </c>
    </row>
    <row r="671" spans="1:6">
      <c r="A671" s="176">
        <v>41444</v>
      </c>
      <c r="B671" s="178" t="s">
        <v>3730</v>
      </c>
      <c r="C671" s="62">
        <v>41424</v>
      </c>
      <c r="D671" s="194" t="s">
        <v>338</v>
      </c>
      <c r="E671" s="242">
        <v>4026</v>
      </c>
      <c r="F671" s="215" t="s">
        <v>3451</v>
      </c>
    </row>
    <row r="672" spans="1:6">
      <c r="A672" s="176">
        <v>41444</v>
      </c>
      <c r="B672" s="178">
        <v>26</v>
      </c>
      <c r="C672" s="62">
        <v>41398</v>
      </c>
      <c r="D672" s="194" t="s">
        <v>3731</v>
      </c>
      <c r="E672" s="242">
        <v>46360</v>
      </c>
      <c r="F672" s="215" t="s">
        <v>3521</v>
      </c>
    </row>
    <row r="673" spans="1:6">
      <c r="A673" s="176">
        <v>41444</v>
      </c>
      <c r="B673" s="178">
        <v>199</v>
      </c>
      <c r="C673" s="62">
        <v>41425</v>
      </c>
      <c r="D673" s="194" t="s">
        <v>3732</v>
      </c>
      <c r="E673" s="242">
        <v>6901.2</v>
      </c>
      <c r="F673" s="215" t="s">
        <v>3521</v>
      </c>
    </row>
    <row r="674" spans="1:6">
      <c r="A674" s="176">
        <v>41444</v>
      </c>
      <c r="B674" s="178">
        <v>200</v>
      </c>
      <c r="C674" s="62">
        <v>41425</v>
      </c>
      <c r="D674" s="194" t="s">
        <v>3732</v>
      </c>
      <c r="E674" s="242">
        <v>6423.8</v>
      </c>
      <c r="F674" s="215" t="s">
        <v>3521</v>
      </c>
    </row>
    <row r="675" spans="1:6">
      <c r="A675" s="176">
        <v>41444</v>
      </c>
      <c r="B675" s="178">
        <v>16</v>
      </c>
      <c r="C675" s="62">
        <v>41431</v>
      </c>
      <c r="D675" s="194" t="s">
        <v>61</v>
      </c>
      <c r="E675" s="242">
        <v>18300</v>
      </c>
      <c r="F675" s="215" t="s">
        <v>3521</v>
      </c>
    </row>
    <row r="676" spans="1:6">
      <c r="A676" s="176">
        <v>41444</v>
      </c>
      <c r="B676" s="178">
        <v>5</v>
      </c>
      <c r="C676" s="62">
        <v>41424</v>
      </c>
      <c r="D676" s="194" t="s">
        <v>398</v>
      </c>
      <c r="E676" s="242">
        <v>6688.53</v>
      </c>
      <c r="F676" s="215" t="s">
        <v>3521</v>
      </c>
    </row>
    <row r="677" spans="1:6">
      <c r="A677" s="176">
        <v>41444</v>
      </c>
      <c r="B677" s="178">
        <v>1</v>
      </c>
      <c r="C677" s="62">
        <v>41405</v>
      </c>
      <c r="D677" s="194" t="s">
        <v>3733</v>
      </c>
      <c r="E677" s="242">
        <v>6120</v>
      </c>
      <c r="F677" s="215" t="s">
        <v>3521</v>
      </c>
    </row>
    <row r="678" spans="1:6">
      <c r="A678" s="170">
        <v>41445</v>
      </c>
      <c r="B678" s="163">
        <v>9171049157</v>
      </c>
      <c r="C678" s="161">
        <v>41446</v>
      </c>
      <c r="D678" s="190" t="s">
        <v>3493</v>
      </c>
      <c r="E678" s="255">
        <v>49.84</v>
      </c>
      <c r="F678" s="199" t="s">
        <v>3451</v>
      </c>
    </row>
    <row r="679" spans="1:6">
      <c r="A679" s="173">
        <v>41445</v>
      </c>
      <c r="B679" s="169">
        <v>9171049157</v>
      </c>
      <c r="C679" s="167">
        <v>41446</v>
      </c>
      <c r="D679" s="192" t="s">
        <v>3493</v>
      </c>
      <c r="E679" s="257">
        <v>4.88</v>
      </c>
      <c r="F679" s="201" t="s">
        <v>3451</v>
      </c>
    </row>
    <row r="680" spans="1:6">
      <c r="A680" s="170">
        <v>41445</v>
      </c>
      <c r="B680" s="163">
        <v>9170905564</v>
      </c>
      <c r="C680" s="161">
        <v>41429</v>
      </c>
      <c r="D680" s="190" t="s">
        <v>3493</v>
      </c>
      <c r="E680" s="255">
        <v>51.88</v>
      </c>
      <c r="F680" s="199" t="s">
        <v>3451</v>
      </c>
    </row>
    <row r="681" spans="1:6">
      <c r="A681" s="181">
        <v>41445</v>
      </c>
      <c r="B681" s="67">
        <v>9170905564</v>
      </c>
      <c r="C681" s="38">
        <v>41429</v>
      </c>
      <c r="D681" s="194" t="s">
        <v>3493</v>
      </c>
      <c r="E681" s="242">
        <v>1.22</v>
      </c>
      <c r="F681" s="202" t="s">
        <v>3451</v>
      </c>
    </row>
    <row r="682" spans="1:6">
      <c r="A682" s="170">
        <v>41445</v>
      </c>
      <c r="B682" s="163">
        <v>9171049150</v>
      </c>
      <c r="C682" s="161">
        <v>41446</v>
      </c>
      <c r="D682" s="190" t="s">
        <v>3493</v>
      </c>
      <c r="E682" s="255">
        <v>103.76</v>
      </c>
      <c r="F682" s="199" t="s">
        <v>3451</v>
      </c>
    </row>
    <row r="683" spans="1:6">
      <c r="A683" s="181">
        <v>41445</v>
      </c>
      <c r="B683" s="67">
        <v>9171040150</v>
      </c>
      <c r="C683" s="38">
        <v>41446</v>
      </c>
      <c r="D683" s="194" t="s">
        <v>3493</v>
      </c>
      <c r="E683" s="242">
        <v>1.22</v>
      </c>
      <c r="F683" s="202" t="s">
        <v>3451</v>
      </c>
    </row>
    <row r="684" spans="1:6">
      <c r="A684" s="173">
        <v>41445</v>
      </c>
      <c r="B684" s="169">
        <v>9171040150</v>
      </c>
      <c r="C684" s="167">
        <v>41446</v>
      </c>
      <c r="D684" s="192" t="s">
        <v>3493</v>
      </c>
      <c r="E684" s="257">
        <v>2</v>
      </c>
      <c r="F684" s="201" t="s">
        <v>3451</v>
      </c>
    </row>
    <row r="685" spans="1:6">
      <c r="A685" s="180">
        <v>41451</v>
      </c>
      <c r="B685" s="67">
        <v>225</v>
      </c>
      <c r="C685" s="38">
        <v>41403</v>
      </c>
      <c r="D685" s="194" t="s">
        <v>3754</v>
      </c>
      <c r="E685" s="242">
        <v>158.6</v>
      </c>
      <c r="F685" s="202" t="s">
        <v>3451</v>
      </c>
    </row>
    <row r="686" spans="1:6">
      <c r="A686" s="180">
        <v>41451</v>
      </c>
      <c r="B686" s="67">
        <v>102</v>
      </c>
      <c r="C686" s="38">
        <v>41418</v>
      </c>
      <c r="D686" s="194" t="s">
        <v>3575</v>
      </c>
      <c r="E686" s="242">
        <v>183</v>
      </c>
      <c r="F686" s="202" t="s">
        <v>3451</v>
      </c>
    </row>
    <row r="687" spans="1:6">
      <c r="A687" s="176">
        <v>41452</v>
      </c>
      <c r="B687" s="178" t="s">
        <v>3737</v>
      </c>
      <c r="C687" s="62">
        <v>41417</v>
      </c>
      <c r="D687" s="194" t="s">
        <v>3736</v>
      </c>
      <c r="E687" s="242">
        <v>2000</v>
      </c>
      <c r="F687" s="215" t="s">
        <v>3725</v>
      </c>
    </row>
    <row r="688" spans="1:6">
      <c r="A688" s="176">
        <v>41452</v>
      </c>
      <c r="B688" s="178" t="s">
        <v>3738</v>
      </c>
      <c r="C688" s="62">
        <v>41413</v>
      </c>
      <c r="D688" s="194" t="s">
        <v>3736</v>
      </c>
      <c r="E688" s="242">
        <v>1500</v>
      </c>
      <c r="F688" s="215" t="s">
        <v>3725</v>
      </c>
    </row>
    <row r="689" spans="1:6">
      <c r="A689" s="176">
        <v>41452</v>
      </c>
      <c r="B689" s="178" t="s">
        <v>3739</v>
      </c>
      <c r="C689" s="62">
        <v>41412</v>
      </c>
      <c r="D689" s="194" t="s">
        <v>3736</v>
      </c>
      <c r="E689" s="242">
        <v>1500</v>
      </c>
      <c r="F689" s="215" t="s">
        <v>3725</v>
      </c>
    </row>
    <row r="690" spans="1:6">
      <c r="A690" s="176">
        <v>41452</v>
      </c>
      <c r="B690" s="178">
        <v>2</v>
      </c>
      <c r="C690" s="62">
        <v>41443</v>
      </c>
      <c r="D690" s="194" t="s">
        <v>3740</v>
      </c>
      <c r="E690" s="242">
        <v>3060</v>
      </c>
      <c r="F690" s="215" t="s">
        <v>3521</v>
      </c>
    </row>
    <row r="691" spans="1:6">
      <c r="A691" s="176">
        <v>41452</v>
      </c>
      <c r="B691" s="178">
        <v>17001649</v>
      </c>
      <c r="C691" s="62">
        <v>41430</v>
      </c>
      <c r="D691" s="194" t="s">
        <v>3741</v>
      </c>
      <c r="E691" s="242">
        <v>8540</v>
      </c>
      <c r="F691" s="215" t="s">
        <v>3521</v>
      </c>
    </row>
    <row r="692" spans="1:6">
      <c r="A692" s="170">
        <v>41452</v>
      </c>
      <c r="B692" s="163">
        <v>322</v>
      </c>
      <c r="C692" s="161">
        <v>41424</v>
      </c>
      <c r="D692" s="190" t="s">
        <v>793</v>
      </c>
      <c r="E692" s="255">
        <v>1359.96</v>
      </c>
      <c r="F692" s="199" t="s">
        <v>3521</v>
      </c>
    </row>
    <row r="693" spans="1:6">
      <c r="A693" s="173">
        <v>41452</v>
      </c>
      <c r="B693" s="169">
        <v>322</v>
      </c>
      <c r="C693" s="167">
        <v>41424</v>
      </c>
      <c r="D693" s="192" t="s">
        <v>793</v>
      </c>
      <c r="E693" s="257">
        <v>27.07</v>
      </c>
      <c r="F693" s="201" t="s">
        <v>3521</v>
      </c>
    </row>
    <row r="694" spans="1:6">
      <c r="A694" s="176">
        <v>41452</v>
      </c>
      <c r="B694" s="178">
        <v>16</v>
      </c>
      <c r="C694" s="62">
        <v>41422</v>
      </c>
      <c r="D694" s="194" t="s">
        <v>3742</v>
      </c>
      <c r="E694" s="242">
        <v>6710</v>
      </c>
      <c r="F694" s="215" t="s">
        <v>3521</v>
      </c>
    </row>
    <row r="695" spans="1:6">
      <c r="A695" s="176">
        <v>41452</v>
      </c>
      <c r="B695" s="178">
        <v>6</v>
      </c>
      <c r="C695" s="62">
        <v>41444</v>
      </c>
      <c r="D695" s="194" t="s">
        <v>3743</v>
      </c>
      <c r="E695" s="242">
        <v>156</v>
      </c>
      <c r="F695" s="215" t="s">
        <v>3451</v>
      </c>
    </row>
    <row r="696" spans="1:6">
      <c r="A696" s="176">
        <v>41452</v>
      </c>
      <c r="B696" s="178">
        <v>2</v>
      </c>
      <c r="C696" s="62">
        <v>41444</v>
      </c>
      <c r="D696" s="194" t="s">
        <v>3686</v>
      </c>
      <c r="E696" s="242">
        <v>1775</v>
      </c>
      <c r="F696" s="215" t="s">
        <v>3451</v>
      </c>
    </row>
    <row r="697" spans="1:6">
      <c r="A697" s="176">
        <v>41452</v>
      </c>
      <c r="B697" s="178" t="s">
        <v>3745</v>
      </c>
      <c r="C697" s="62">
        <v>41437</v>
      </c>
      <c r="D697" s="194" t="s">
        <v>3744</v>
      </c>
      <c r="E697" s="242">
        <v>400</v>
      </c>
      <c r="F697" s="215" t="s">
        <v>3746</v>
      </c>
    </row>
    <row r="698" spans="1:6">
      <c r="A698" s="176">
        <v>41452</v>
      </c>
      <c r="B698" s="178">
        <v>45</v>
      </c>
      <c r="C698" s="62">
        <v>41437</v>
      </c>
      <c r="D698" s="194" t="s">
        <v>3747</v>
      </c>
      <c r="E698" s="242">
        <v>800</v>
      </c>
      <c r="F698" s="215" t="s">
        <v>3746</v>
      </c>
    </row>
    <row r="699" spans="1:6">
      <c r="A699" s="176">
        <v>41452</v>
      </c>
      <c r="B699" s="178" t="s">
        <v>3749</v>
      </c>
      <c r="C699" s="62">
        <v>41398</v>
      </c>
      <c r="D699" s="194" t="s">
        <v>3748</v>
      </c>
      <c r="E699" s="242">
        <v>500</v>
      </c>
      <c r="F699" s="215" t="s">
        <v>3746</v>
      </c>
    </row>
    <row r="700" spans="1:6">
      <c r="A700" s="176">
        <v>41452</v>
      </c>
      <c r="B700" s="178" t="s">
        <v>3751</v>
      </c>
      <c r="C700" s="62">
        <v>41439</v>
      </c>
      <c r="D700" s="194" t="s">
        <v>3750</v>
      </c>
      <c r="E700" s="242">
        <v>300</v>
      </c>
      <c r="F700" s="215" t="s">
        <v>3746</v>
      </c>
    </row>
    <row r="701" spans="1:6">
      <c r="A701" s="170">
        <v>41452</v>
      </c>
      <c r="B701" s="163">
        <v>64</v>
      </c>
      <c r="C701" s="161">
        <v>41423</v>
      </c>
      <c r="D701" s="190" t="s">
        <v>793</v>
      </c>
      <c r="E701" s="255">
        <v>483</v>
      </c>
      <c r="F701" s="199" t="s">
        <v>3725</v>
      </c>
    </row>
    <row r="702" spans="1:6">
      <c r="A702" s="173">
        <v>41452</v>
      </c>
      <c r="B702" s="169">
        <v>64</v>
      </c>
      <c r="C702" s="167">
        <v>41423</v>
      </c>
      <c r="D702" s="192" t="s">
        <v>793</v>
      </c>
      <c r="E702" s="257">
        <v>9.66</v>
      </c>
      <c r="F702" s="201" t="s">
        <v>3725</v>
      </c>
    </row>
    <row r="703" spans="1:6">
      <c r="A703" s="180">
        <v>41454</v>
      </c>
      <c r="B703" s="67">
        <v>2613936</v>
      </c>
      <c r="C703" s="38">
        <v>41454</v>
      </c>
      <c r="D703" s="194" t="s">
        <v>844</v>
      </c>
      <c r="E703" s="242">
        <v>148.1</v>
      </c>
      <c r="F703" s="202" t="s">
        <v>3451</v>
      </c>
    </row>
    <row r="704" spans="1:6">
      <c r="A704" s="176">
        <v>41459</v>
      </c>
      <c r="B704" s="178">
        <v>1</v>
      </c>
      <c r="C704" s="62">
        <v>41429</v>
      </c>
      <c r="D704" s="194" t="s">
        <v>3757</v>
      </c>
      <c r="E704" s="242">
        <v>6100</v>
      </c>
      <c r="F704" s="215" t="s">
        <v>3521</v>
      </c>
    </row>
    <row r="705" spans="1:10" s="186" customFormat="1">
      <c r="A705" s="176">
        <v>41460</v>
      </c>
      <c r="B705" s="178">
        <v>98</v>
      </c>
      <c r="C705" s="62">
        <v>41355</v>
      </c>
      <c r="D705" s="194" t="s">
        <v>3771</v>
      </c>
      <c r="E705" s="242">
        <v>2623</v>
      </c>
      <c r="F705" s="215" t="s">
        <v>3507</v>
      </c>
    </row>
    <row r="706" spans="1:10">
      <c r="A706" s="259"/>
      <c r="B706" s="67">
        <v>10</v>
      </c>
      <c r="C706" s="32">
        <v>41451</v>
      </c>
      <c r="D706" s="194" t="s">
        <v>726</v>
      </c>
      <c r="E706" s="230">
        <v>469.38</v>
      </c>
      <c r="F706" s="212" t="s">
        <v>3521</v>
      </c>
    </row>
    <row r="707" spans="1:10">
      <c r="A707" s="259"/>
      <c r="B707" s="67">
        <v>10</v>
      </c>
      <c r="C707" s="32">
        <v>41451</v>
      </c>
      <c r="D707" s="194" t="s">
        <v>726</v>
      </c>
      <c r="E707" s="230">
        <v>42.67</v>
      </c>
      <c r="F707" s="212" t="s">
        <v>3746</v>
      </c>
    </row>
    <row r="708" spans="1:10">
      <c r="A708" s="259"/>
      <c r="B708" s="67">
        <v>10</v>
      </c>
      <c r="C708" s="32">
        <v>41451</v>
      </c>
      <c r="D708" s="194" t="s">
        <v>726</v>
      </c>
      <c r="E708" s="230">
        <v>426.71</v>
      </c>
      <c r="F708" s="212" t="s">
        <v>3453</v>
      </c>
    </row>
    <row r="709" spans="1:10">
      <c r="A709" s="260"/>
      <c r="B709" s="169">
        <v>10</v>
      </c>
      <c r="C709" s="210">
        <v>41451</v>
      </c>
      <c r="D709" s="192" t="s">
        <v>726</v>
      </c>
      <c r="E709" s="232">
        <v>213.35</v>
      </c>
      <c r="F709" s="214" t="s">
        <v>3451</v>
      </c>
    </row>
    <row r="710" spans="1:10">
      <c r="A710" s="176">
        <v>41461</v>
      </c>
      <c r="B710" s="178" t="s">
        <v>464</v>
      </c>
      <c r="C710" s="62">
        <v>41454</v>
      </c>
      <c r="D710" s="194" t="s">
        <v>684</v>
      </c>
      <c r="E710" s="242">
        <v>14.03</v>
      </c>
      <c r="F710" s="215" t="s">
        <v>3451</v>
      </c>
      <c r="I710" s="142"/>
      <c r="J710" s="142"/>
    </row>
    <row r="711" spans="1:10">
      <c r="A711" s="187">
        <v>41461</v>
      </c>
      <c r="B711" s="197" t="s">
        <v>3758</v>
      </c>
      <c r="C711" s="187">
        <v>41453</v>
      </c>
      <c r="D711" s="194" t="s">
        <v>824</v>
      </c>
      <c r="E711" s="261">
        <v>312</v>
      </c>
      <c r="F711" s="212" t="s">
        <v>3451</v>
      </c>
    </row>
    <row r="712" spans="1:10">
      <c r="A712" s="187">
        <v>41461</v>
      </c>
      <c r="B712" s="197" t="s">
        <v>3759</v>
      </c>
      <c r="C712" s="187">
        <v>41082</v>
      </c>
      <c r="D712" s="194" t="s">
        <v>824</v>
      </c>
      <c r="E712" s="261">
        <v>312</v>
      </c>
      <c r="F712" s="212" t="s">
        <v>3451</v>
      </c>
    </row>
    <row r="713" spans="1:10">
      <c r="A713" s="187">
        <v>41461</v>
      </c>
      <c r="B713" s="197">
        <v>20</v>
      </c>
      <c r="C713" s="187">
        <v>41446</v>
      </c>
      <c r="D713" s="194" t="s">
        <v>3760</v>
      </c>
      <c r="E713" s="261">
        <v>418.04</v>
      </c>
      <c r="F713" s="212" t="s">
        <v>3451</v>
      </c>
    </row>
    <row r="714" spans="1:10">
      <c r="A714" s="187">
        <v>41461</v>
      </c>
      <c r="B714" s="156"/>
      <c r="C714" s="187">
        <v>41454</v>
      </c>
      <c r="D714" s="194" t="s">
        <v>3761</v>
      </c>
      <c r="E714" s="262">
        <v>120</v>
      </c>
      <c r="F714" s="212" t="s">
        <v>3451</v>
      </c>
    </row>
    <row r="715" spans="1:10">
      <c r="A715" s="187">
        <v>41461</v>
      </c>
      <c r="B715" s="156"/>
      <c r="C715" s="187">
        <v>41437</v>
      </c>
      <c r="D715" s="194" t="s">
        <v>3762</v>
      </c>
      <c r="E715" s="262">
        <v>70</v>
      </c>
      <c r="F715" s="212" t="s">
        <v>3451</v>
      </c>
    </row>
    <row r="716" spans="1:10">
      <c r="A716" s="187">
        <v>41461</v>
      </c>
      <c r="B716" s="156"/>
      <c r="C716" s="187">
        <v>41454</v>
      </c>
      <c r="D716" s="194" t="s">
        <v>3763</v>
      </c>
      <c r="E716" s="262">
        <v>240</v>
      </c>
      <c r="F716" s="212" t="s">
        <v>3451</v>
      </c>
    </row>
    <row r="717" spans="1:10">
      <c r="A717" s="187">
        <v>41461</v>
      </c>
      <c r="B717" s="178">
        <v>451</v>
      </c>
      <c r="C717" s="187">
        <v>41424</v>
      </c>
      <c r="D717" s="194" t="s">
        <v>3606</v>
      </c>
      <c r="E717" s="262">
        <v>170.8</v>
      </c>
      <c r="F717" s="212" t="s">
        <v>3451</v>
      </c>
    </row>
    <row r="718" spans="1:10">
      <c r="A718" s="187">
        <v>41461</v>
      </c>
      <c r="B718" s="178">
        <v>513</v>
      </c>
      <c r="C718" s="187">
        <v>41454</v>
      </c>
      <c r="D718" s="194" t="s">
        <v>3606</v>
      </c>
      <c r="E718" s="262">
        <v>241.56</v>
      </c>
      <c r="F718" s="212" t="s">
        <v>3451</v>
      </c>
    </row>
    <row r="719" spans="1:10">
      <c r="A719" s="187">
        <v>41461</v>
      </c>
      <c r="B719" s="178" t="s">
        <v>3764</v>
      </c>
      <c r="C719" s="187">
        <v>41445</v>
      </c>
      <c r="D719" s="194" t="s">
        <v>684</v>
      </c>
      <c r="E719" s="262">
        <v>61</v>
      </c>
      <c r="F719" s="212" t="s">
        <v>3451</v>
      </c>
    </row>
    <row r="720" spans="1:10">
      <c r="A720" s="187">
        <v>41461</v>
      </c>
      <c r="B720" s="178" t="s">
        <v>3765</v>
      </c>
      <c r="C720" s="187">
        <v>41424</v>
      </c>
      <c r="D720" s="194" t="s">
        <v>684</v>
      </c>
      <c r="E720" s="262">
        <v>49.41</v>
      </c>
      <c r="F720" s="212" t="s">
        <v>3451</v>
      </c>
    </row>
    <row r="721" spans="1:6">
      <c r="A721" s="187">
        <v>41461</v>
      </c>
      <c r="B721" s="178">
        <v>788</v>
      </c>
      <c r="C721" s="187">
        <v>41417</v>
      </c>
      <c r="D721" s="194" t="s">
        <v>3554</v>
      </c>
      <c r="E721" s="262">
        <v>202</v>
      </c>
      <c r="F721" s="212" t="s">
        <v>3451</v>
      </c>
    </row>
    <row r="722" spans="1:6">
      <c r="A722" s="187">
        <v>41461</v>
      </c>
      <c r="B722" s="178">
        <v>16</v>
      </c>
      <c r="C722" s="187">
        <v>41454</v>
      </c>
      <c r="D722" s="194" t="s">
        <v>3622</v>
      </c>
      <c r="E722" s="262">
        <v>300</v>
      </c>
      <c r="F722" s="212" t="s">
        <v>3451</v>
      </c>
    </row>
    <row r="723" spans="1:6">
      <c r="A723" s="170">
        <v>41461</v>
      </c>
      <c r="B723" s="163">
        <v>207</v>
      </c>
      <c r="C723" s="161">
        <v>41443</v>
      </c>
      <c r="D723" s="190" t="s">
        <v>793</v>
      </c>
      <c r="E723" s="255">
        <v>769.31</v>
      </c>
      <c r="F723" s="199" t="s">
        <v>3451</v>
      </c>
    </row>
    <row r="724" spans="1:6">
      <c r="A724" s="173">
        <v>41461</v>
      </c>
      <c r="B724" s="169">
        <v>207</v>
      </c>
      <c r="C724" s="167">
        <v>41443</v>
      </c>
      <c r="D724" s="192" t="s">
        <v>793</v>
      </c>
      <c r="E724" s="257">
        <v>2</v>
      </c>
      <c r="F724" s="201" t="s">
        <v>3451</v>
      </c>
    </row>
    <row r="725" spans="1:6" s="263" customFormat="1">
      <c r="A725" s="170">
        <v>41461</v>
      </c>
      <c r="B725" s="163">
        <v>323</v>
      </c>
      <c r="C725" s="161">
        <v>41424</v>
      </c>
      <c r="D725" s="190" t="s">
        <v>793</v>
      </c>
      <c r="E725" s="255">
        <v>375.64</v>
      </c>
      <c r="F725" s="199" t="s">
        <v>3451</v>
      </c>
    </row>
    <row r="726" spans="1:6" s="263" customFormat="1">
      <c r="A726" s="173">
        <v>41461</v>
      </c>
      <c r="B726" s="169">
        <v>323</v>
      </c>
      <c r="C726" s="167">
        <v>41424</v>
      </c>
      <c r="D726" s="192" t="s">
        <v>793</v>
      </c>
      <c r="E726" s="257">
        <v>7.48</v>
      </c>
      <c r="F726" s="201" t="s">
        <v>3451</v>
      </c>
    </row>
    <row r="727" spans="1:6" s="263" customFormat="1" ht="14" customHeight="1">
      <c r="A727" s="170">
        <v>41461</v>
      </c>
      <c r="B727" s="163">
        <v>288</v>
      </c>
      <c r="C727" s="161">
        <v>41422</v>
      </c>
      <c r="D727" s="190" t="s">
        <v>793</v>
      </c>
      <c r="E727" s="255">
        <v>276.20999999999998</v>
      </c>
      <c r="F727" s="199" t="s">
        <v>3451</v>
      </c>
    </row>
    <row r="728" spans="1:6" s="263" customFormat="1">
      <c r="A728" s="173">
        <v>41461</v>
      </c>
      <c r="B728" s="169">
        <v>288</v>
      </c>
      <c r="C728" s="167">
        <v>41422</v>
      </c>
      <c r="D728" s="192" t="s">
        <v>793</v>
      </c>
      <c r="E728" s="257">
        <v>5.5</v>
      </c>
      <c r="F728" s="201" t="s">
        <v>3451</v>
      </c>
    </row>
    <row r="729" spans="1:6" s="263" customFormat="1" ht="14" customHeight="1">
      <c r="A729" s="170">
        <v>41461</v>
      </c>
      <c r="B729" s="163">
        <v>287</v>
      </c>
      <c r="C729" s="161">
        <v>41422</v>
      </c>
      <c r="D729" s="190" t="s">
        <v>793</v>
      </c>
      <c r="E729" s="255">
        <v>165.72</v>
      </c>
      <c r="F729" s="199" t="s">
        <v>3451</v>
      </c>
    </row>
    <row r="730" spans="1:6" s="263" customFormat="1">
      <c r="A730" s="173">
        <v>41461</v>
      </c>
      <c r="B730" s="169">
        <v>287</v>
      </c>
      <c r="C730" s="167">
        <v>41422</v>
      </c>
      <c r="D730" s="192" t="s">
        <v>793</v>
      </c>
      <c r="E730" s="257">
        <v>3.3</v>
      </c>
      <c r="F730" s="201" t="s">
        <v>3451</v>
      </c>
    </row>
    <row r="731" spans="1:6" s="263" customFormat="1" ht="14" customHeight="1">
      <c r="A731" s="170">
        <v>41461</v>
      </c>
      <c r="B731" s="163">
        <v>286</v>
      </c>
      <c r="C731" s="161">
        <v>41422</v>
      </c>
      <c r="D731" s="190" t="s">
        <v>793</v>
      </c>
      <c r="E731" s="255">
        <v>607.66</v>
      </c>
      <c r="F731" s="199" t="s">
        <v>3451</v>
      </c>
    </row>
    <row r="732" spans="1:6" s="263" customFormat="1">
      <c r="A732" s="173">
        <v>41461</v>
      </c>
      <c r="B732" s="169">
        <v>286</v>
      </c>
      <c r="C732" s="167">
        <v>41422</v>
      </c>
      <c r="D732" s="192" t="s">
        <v>793</v>
      </c>
      <c r="E732" s="257">
        <v>12.1</v>
      </c>
      <c r="F732" s="201" t="s">
        <v>3451</v>
      </c>
    </row>
    <row r="733" spans="1:6" s="263" customFormat="1" ht="14" customHeight="1">
      <c r="A733" s="170">
        <v>41461</v>
      </c>
      <c r="B733" s="163">
        <v>61</v>
      </c>
      <c r="C733" s="161">
        <v>41422</v>
      </c>
      <c r="D733" s="190" t="s">
        <v>793</v>
      </c>
      <c r="E733" s="255">
        <v>240</v>
      </c>
      <c r="F733" s="199" t="s">
        <v>3451</v>
      </c>
    </row>
    <row r="734" spans="1:6" s="263" customFormat="1">
      <c r="A734" s="173">
        <v>41461</v>
      </c>
      <c r="B734" s="169">
        <v>61</v>
      </c>
      <c r="C734" s="167">
        <v>41422</v>
      </c>
      <c r="D734" s="192" t="s">
        <v>793</v>
      </c>
      <c r="E734" s="257">
        <v>4.8</v>
      </c>
      <c r="F734" s="201" t="s">
        <v>3451</v>
      </c>
    </row>
    <row r="735" spans="1:6" s="263" customFormat="1" ht="14" customHeight="1">
      <c r="A735" s="170">
        <v>41461</v>
      </c>
      <c r="B735" s="163">
        <v>57</v>
      </c>
      <c r="C735" s="161">
        <v>41422</v>
      </c>
      <c r="D735" s="190" t="s">
        <v>793</v>
      </c>
      <c r="E735" s="255">
        <v>45</v>
      </c>
      <c r="F735" s="199" t="s">
        <v>3451</v>
      </c>
    </row>
    <row r="736" spans="1:6" s="263" customFormat="1">
      <c r="A736" s="173">
        <v>41461</v>
      </c>
      <c r="B736" s="169">
        <v>57</v>
      </c>
      <c r="C736" s="167">
        <v>41422</v>
      </c>
      <c r="D736" s="192" t="s">
        <v>793</v>
      </c>
      <c r="E736" s="257">
        <v>0.9</v>
      </c>
      <c r="F736" s="201" t="s">
        <v>3451</v>
      </c>
    </row>
    <row r="737" spans="1:6" s="263" customFormat="1" ht="14" customHeight="1">
      <c r="A737" s="170">
        <v>41461</v>
      </c>
      <c r="B737" s="163">
        <v>56</v>
      </c>
      <c r="C737" s="161">
        <v>41422</v>
      </c>
      <c r="D737" s="190" t="s">
        <v>793</v>
      </c>
      <c r="E737" s="255">
        <v>40</v>
      </c>
      <c r="F737" s="199" t="s">
        <v>3451</v>
      </c>
    </row>
    <row r="738" spans="1:6" s="263" customFormat="1">
      <c r="A738" s="173">
        <v>41461</v>
      </c>
      <c r="B738" s="169">
        <v>56</v>
      </c>
      <c r="C738" s="167">
        <v>41422</v>
      </c>
      <c r="D738" s="192" t="s">
        <v>793</v>
      </c>
      <c r="E738" s="257">
        <v>0.8</v>
      </c>
      <c r="F738" s="201" t="s">
        <v>3451</v>
      </c>
    </row>
    <row r="739" spans="1:6" s="263" customFormat="1" ht="14" customHeight="1">
      <c r="A739" s="170">
        <v>41461</v>
      </c>
      <c r="B739" s="163">
        <v>55</v>
      </c>
      <c r="C739" s="161">
        <v>41422</v>
      </c>
      <c r="D739" s="190" t="s">
        <v>793</v>
      </c>
      <c r="E739" s="255">
        <v>99</v>
      </c>
      <c r="F739" s="199" t="s">
        <v>3451</v>
      </c>
    </row>
    <row r="740" spans="1:6" s="263" customFormat="1">
      <c r="A740" s="173">
        <v>41461</v>
      </c>
      <c r="B740" s="169">
        <v>55</v>
      </c>
      <c r="C740" s="167">
        <v>41422</v>
      </c>
      <c r="D740" s="192" t="s">
        <v>793</v>
      </c>
      <c r="E740" s="257">
        <v>1.98</v>
      </c>
      <c r="F740" s="201" t="s">
        <v>3451</v>
      </c>
    </row>
    <row r="741" spans="1:6" s="263" customFormat="1" ht="14" customHeight="1">
      <c r="A741" s="170">
        <v>41461</v>
      </c>
      <c r="B741" s="163">
        <v>361</v>
      </c>
      <c r="C741" s="161">
        <v>41422</v>
      </c>
      <c r="D741" s="190" t="s">
        <v>793</v>
      </c>
      <c r="E741" s="255">
        <v>58.26</v>
      </c>
      <c r="F741" s="199" t="s">
        <v>3451</v>
      </c>
    </row>
    <row r="742" spans="1:6" s="263" customFormat="1">
      <c r="A742" s="173">
        <v>41461</v>
      </c>
      <c r="B742" s="169">
        <v>361</v>
      </c>
      <c r="C742" s="167">
        <v>41422</v>
      </c>
      <c r="D742" s="192" t="s">
        <v>793</v>
      </c>
      <c r="E742" s="257">
        <v>1.1599999999999999</v>
      </c>
      <c r="F742" s="201" t="s">
        <v>3451</v>
      </c>
    </row>
    <row r="743" spans="1:6" s="263" customFormat="1" ht="14" customHeight="1">
      <c r="A743" s="170">
        <v>41461</v>
      </c>
      <c r="B743" s="163">
        <v>362</v>
      </c>
      <c r="C743" s="161">
        <v>41447</v>
      </c>
      <c r="D743" s="190" t="s">
        <v>793</v>
      </c>
      <c r="E743" s="255">
        <v>100.44</v>
      </c>
      <c r="F743" s="199" t="s">
        <v>3451</v>
      </c>
    </row>
    <row r="744" spans="1:6" s="263" customFormat="1">
      <c r="A744" s="173">
        <v>41461</v>
      </c>
      <c r="B744" s="169">
        <v>362</v>
      </c>
      <c r="C744" s="167">
        <v>41447</v>
      </c>
      <c r="D744" s="192" t="s">
        <v>793</v>
      </c>
      <c r="E744" s="257">
        <v>2</v>
      </c>
      <c r="F744" s="201" t="s">
        <v>3451</v>
      </c>
    </row>
    <row r="745" spans="1:6" s="263" customFormat="1" ht="14" customHeight="1">
      <c r="A745" s="170">
        <v>41461</v>
      </c>
      <c r="B745" s="163">
        <v>363</v>
      </c>
      <c r="C745" s="161">
        <v>41447</v>
      </c>
      <c r="D745" s="190" t="s">
        <v>793</v>
      </c>
      <c r="E745" s="255">
        <v>755.31</v>
      </c>
      <c r="F745" s="199" t="s">
        <v>3451</v>
      </c>
    </row>
    <row r="746" spans="1:6" s="263" customFormat="1">
      <c r="A746" s="173">
        <v>41461</v>
      </c>
      <c r="B746" s="169">
        <v>363</v>
      </c>
      <c r="C746" s="167">
        <v>41447</v>
      </c>
      <c r="D746" s="192" t="s">
        <v>793</v>
      </c>
      <c r="E746" s="257">
        <v>15.04</v>
      </c>
      <c r="F746" s="201" t="s">
        <v>3451</v>
      </c>
    </row>
    <row r="747" spans="1:6" s="263" customFormat="1" ht="14" customHeight="1">
      <c r="A747" s="170">
        <v>41461</v>
      </c>
      <c r="B747" s="163">
        <v>175</v>
      </c>
      <c r="C747" s="161">
        <v>41423</v>
      </c>
      <c r="D747" s="190" t="s">
        <v>793</v>
      </c>
      <c r="E747" s="255">
        <v>1306.74</v>
      </c>
      <c r="F747" s="199" t="s">
        <v>3451</v>
      </c>
    </row>
    <row r="748" spans="1:6" s="263" customFormat="1">
      <c r="A748" s="173">
        <v>41461</v>
      </c>
      <c r="B748" s="169">
        <v>175</v>
      </c>
      <c r="C748" s="167">
        <v>41423</v>
      </c>
      <c r="D748" s="192" t="s">
        <v>793</v>
      </c>
      <c r="E748" s="257">
        <v>2</v>
      </c>
      <c r="F748" s="201" t="s">
        <v>3451</v>
      </c>
    </row>
    <row r="749" spans="1:6" s="263" customFormat="1" ht="14" customHeight="1">
      <c r="A749" s="170">
        <v>41461</v>
      </c>
      <c r="B749" s="163">
        <v>156</v>
      </c>
      <c r="C749" s="161">
        <v>41398</v>
      </c>
      <c r="D749" s="190" t="s">
        <v>793</v>
      </c>
      <c r="E749" s="255">
        <v>902.7</v>
      </c>
      <c r="F749" s="199" t="s">
        <v>3456</v>
      </c>
    </row>
    <row r="750" spans="1:6" s="263" customFormat="1">
      <c r="A750" s="173">
        <v>41461</v>
      </c>
      <c r="B750" s="169">
        <v>156</v>
      </c>
      <c r="C750" s="167">
        <v>41398</v>
      </c>
      <c r="D750" s="192" t="s">
        <v>793</v>
      </c>
      <c r="E750" s="257">
        <v>2</v>
      </c>
      <c r="F750" s="201" t="s">
        <v>3456</v>
      </c>
    </row>
    <row r="751" spans="1:6" s="263" customFormat="1" ht="14" customHeight="1">
      <c r="A751" s="170">
        <v>41461</v>
      </c>
      <c r="B751" s="163">
        <v>63</v>
      </c>
      <c r="C751" s="161">
        <v>41423</v>
      </c>
      <c r="D751" s="190" t="s">
        <v>793</v>
      </c>
      <c r="E751" s="255">
        <v>277</v>
      </c>
      <c r="F751" s="199" t="s">
        <v>3456</v>
      </c>
    </row>
    <row r="752" spans="1:6" s="263" customFormat="1">
      <c r="A752" s="173">
        <v>41461</v>
      </c>
      <c r="B752" s="169">
        <v>63</v>
      </c>
      <c r="C752" s="167">
        <v>41423</v>
      </c>
      <c r="D752" s="192" t="s">
        <v>793</v>
      </c>
      <c r="E752" s="257">
        <v>6.75</v>
      </c>
      <c r="F752" s="201" t="s">
        <v>3456</v>
      </c>
    </row>
    <row r="753" spans="1:7" s="263" customFormat="1" ht="14" customHeight="1">
      <c r="A753" s="170">
        <v>41461</v>
      </c>
      <c r="B753" s="163">
        <v>62</v>
      </c>
      <c r="C753" s="161">
        <v>41423</v>
      </c>
      <c r="D753" s="190" t="s">
        <v>793</v>
      </c>
      <c r="E753" s="255">
        <v>796</v>
      </c>
      <c r="F753" s="199" t="s">
        <v>3456</v>
      </c>
    </row>
    <row r="754" spans="1:7" s="263" customFormat="1">
      <c r="A754" s="173">
        <v>41461</v>
      </c>
      <c r="B754" s="169">
        <v>62</v>
      </c>
      <c r="C754" s="167">
        <v>41423</v>
      </c>
      <c r="D754" s="192" t="s">
        <v>793</v>
      </c>
      <c r="E754" s="257">
        <v>15.92</v>
      </c>
      <c r="F754" s="201" t="s">
        <v>3456</v>
      </c>
    </row>
    <row r="755" spans="1:7" s="263" customFormat="1" ht="15" customHeight="1">
      <c r="A755" s="170">
        <v>41461</v>
      </c>
      <c r="B755" s="163">
        <v>177</v>
      </c>
      <c r="C755" s="161">
        <v>41423</v>
      </c>
      <c r="D755" s="190" t="s">
        <v>793</v>
      </c>
      <c r="E755" s="255">
        <v>521.91</v>
      </c>
      <c r="F755" s="199" t="s">
        <v>3456</v>
      </c>
    </row>
    <row r="756" spans="1:7" s="263" customFormat="1">
      <c r="A756" s="173">
        <v>41461</v>
      </c>
      <c r="B756" s="169">
        <v>177</v>
      </c>
      <c r="C756" s="167">
        <v>41423</v>
      </c>
      <c r="D756" s="192" t="s">
        <v>793</v>
      </c>
      <c r="E756" s="257">
        <v>2</v>
      </c>
      <c r="F756" s="201" t="s">
        <v>3456</v>
      </c>
    </row>
    <row r="757" spans="1:7" s="263" customFormat="1" ht="15" customHeight="1">
      <c r="A757" s="180">
        <v>41461</v>
      </c>
      <c r="B757" s="67">
        <v>301</v>
      </c>
      <c r="C757" s="38">
        <v>41423</v>
      </c>
      <c r="D757" s="194" t="s">
        <v>793</v>
      </c>
      <c r="E757" s="242">
        <v>10.44</v>
      </c>
      <c r="F757" s="202" t="s">
        <v>3456</v>
      </c>
    </row>
    <row r="758" spans="1:7">
      <c r="A758" s="170">
        <v>41461</v>
      </c>
      <c r="B758" s="163">
        <v>174</v>
      </c>
      <c r="C758" s="161">
        <v>41423</v>
      </c>
      <c r="D758" s="190" t="s">
        <v>793</v>
      </c>
      <c r="E758" s="255">
        <v>176.92</v>
      </c>
      <c r="F758" s="199" t="s">
        <v>3507</v>
      </c>
    </row>
    <row r="759" spans="1:7">
      <c r="A759" s="173">
        <v>41461</v>
      </c>
      <c r="B759" s="169">
        <v>174</v>
      </c>
      <c r="C759" s="167">
        <v>41423</v>
      </c>
      <c r="D759" s="192" t="s">
        <v>793</v>
      </c>
      <c r="E759" s="257">
        <v>2</v>
      </c>
      <c r="F759" s="201" t="s">
        <v>3507</v>
      </c>
    </row>
    <row r="760" spans="1:7">
      <c r="A760" s="220">
        <v>41461</v>
      </c>
      <c r="B760" s="179">
        <v>298</v>
      </c>
      <c r="C760" s="62">
        <v>41423</v>
      </c>
      <c r="D760" s="194" t="s">
        <v>793</v>
      </c>
      <c r="E760" s="242">
        <v>4.32</v>
      </c>
      <c r="F760" s="215" t="s">
        <v>3507</v>
      </c>
      <c r="G760" s="186"/>
    </row>
    <row r="761" spans="1:7" s="263" customFormat="1" ht="15" customHeight="1">
      <c r="A761" s="180">
        <v>41461</v>
      </c>
      <c r="B761" s="67">
        <v>299</v>
      </c>
      <c r="C761" s="38">
        <v>41423</v>
      </c>
      <c r="D761" s="194" t="s">
        <v>793</v>
      </c>
      <c r="E761" s="242">
        <v>29.74</v>
      </c>
      <c r="F761" s="202" t="s">
        <v>3451</v>
      </c>
    </row>
    <row r="762" spans="1:7" s="263" customFormat="1" ht="15" customHeight="1">
      <c r="A762" s="180">
        <v>41461</v>
      </c>
      <c r="B762" s="67">
        <v>335</v>
      </c>
      <c r="C762" s="38">
        <v>41443</v>
      </c>
      <c r="D762" s="194" t="s">
        <v>793</v>
      </c>
      <c r="E762" s="242">
        <v>15.9</v>
      </c>
      <c r="F762" s="202" t="s">
        <v>3451</v>
      </c>
    </row>
    <row r="763" spans="1:7" s="263" customFormat="1" ht="15" customHeight="1">
      <c r="A763" s="180">
        <v>41461</v>
      </c>
      <c r="B763" s="67">
        <v>245</v>
      </c>
      <c r="C763" s="38">
        <v>41398</v>
      </c>
      <c r="D763" s="194" t="s">
        <v>793</v>
      </c>
      <c r="E763" s="242">
        <v>7.26</v>
      </c>
      <c r="F763" s="202" t="s">
        <v>3456</v>
      </c>
    </row>
    <row r="764" spans="1:7">
      <c r="A764" s="180">
        <v>41461</v>
      </c>
      <c r="B764" s="67" t="s">
        <v>3767</v>
      </c>
      <c r="C764" s="38">
        <v>41439</v>
      </c>
      <c r="D764" s="194" t="s">
        <v>3766</v>
      </c>
      <c r="E764" s="242">
        <v>130</v>
      </c>
      <c r="F764" s="202" t="s">
        <v>3453</v>
      </c>
    </row>
    <row r="765" spans="1:7">
      <c r="A765" s="180">
        <v>41461</v>
      </c>
      <c r="B765" s="67" t="s">
        <v>3769</v>
      </c>
      <c r="C765" s="38">
        <v>41451</v>
      </c>
      <c r="D765" s="194" t="s">
        <v>3768</v>
      </c>
      <c r="E765" s="242">
        <v>150</v>
      </c>
      <c r="F765" s="202" t="s">
        <v>3746</v>
      </c>
    </row>
    <row r="766" spans="1:7">
      <c r="A766" s="180">
        <v>41461</v>
      </c>
      <c r="B766" s="67">
        <v>2</v>
      </c>
      <c r="C766" s="38">
        <v>41410</v>
      </c>
      <c r="D766" s="194" t="s">
        <v>3770</v>
      </c>
      <c r="E766" s="242">
        <v>1050</v>
      </c>
      <c r="F766" s="202" t="s">
        <v>3521</v>
      </c>
    </row>
    <row r="767" spans="1:7">
      <c r="A767" s="180">
        <v>41461</v>
      </c>
      <c r="B767" s="67">
        <v>43</v>
      </c>
      <c r="C767" s="38">
        <v>41432</v>
      </c>
      <c r="D767" s="194" t="s">
        <v>574</v>
      </c>
      <c r="E767" s="242">
        <v>305</v>
      </c>
      <c r="F767" s="202" t="s">
        <v>3507</v>
      </c>
    </row>
    <row r="768" spans="1:7">
      <c r="A768" s="180">
        <v>41461</v>
      </c>
      <c r="B768" s="67">
        <v>628</v>
      </c>
      <c r="C768" s="38">
        <v>41393</v>
      </c>
      <c r="D768" s="194" t="s">
        <v>3772</v>
      </c>
      <c r="E768" s="242">
        <v>6071</v>
      </c>
      <c r="F768" s="202" t="s">
        <v>3521</v>
      </c>
    </row>
    <row r="769" spans="1:6">
      <c r="A769" s="180">
        <v>41461</v>
      </c>
      <c r="B769" s="67" t="s">
        <v>3773</v>
      </c>
      <c r="C769" s="38">
        <v>41424</v>
      </c>
      <c r="D769" s="194" t="s">
        <v>3594</v>
      </c>
      <c r="E769" s="242">
        <v>97.6</v>
      </c>
      <c r="F769" s="202" t="s">
        <v>3521</v>
      </c>
    </row>
    <row r="770" spans="1:6">
      <c r="A770" s="180">
        <v>41461</v>
      </c>
      <c r="B770" s="67">
        <v>340058</v>
      </c>
      <c r="C770" s="38">
        <v>41393</v>
      </c>
      <c r="D770" s="194" t="s">
        <v>3774</v>
      </c>
      <c r="E770" s="242">
        <v>2448.17</v>
      </c>
      <c r="F770" s="202" t="s">
        <v>3521</v>
      </c>
    </row>
    <row r="771" spans="1:6">
      <c r="A771" s="180">
        <v>41461</v>
      </c>
      <c r="B771" s="67">
        <v>8328</v>
      </c>
      <c r="C771" s="38">
        <v>41454</v>
      </c>
      <c r="D771" s="194" t="s">
        <v>3667</v>
      </c>
      <c r="E771" s="242">
        <v>68</v>
      </c>
      <c r="F771" s="202" t="s">
        <v>3451</v>
      </c>
    </row>
    <row r="772" spans="1:6">
      <c r="A772" s="180">
        <v>41461</v>
      </c>
      <c r="B772" s="67">
        <v>146</v>
      </c>
      <c r="C772" s="38">
        <v>41393</v>
      </c>
      <c r="D772" s="194" t="s">
        <v>685</v>
      </c>
      <c r="E772" s="242">
        <v>1743</v>
      </c>
      <c r="F772" s="202" t="s">
        <v>3521</v>
      </c>
    </row>
    <row r="773" spans="1:6">
      <c r="A773" s="180">
        <v>41461</v>
      </c>
      <c r="B773" s="67">
        <v>6</v>
      </c>
      <c r="C773" s="38">
        <v>41423</v>
      </c>
      <c r="D773" s="194" t="s">
        <v>3775</v>
      </c>
      <c r="E773" s="242">
        <v>1500</v>
      </c>
      <c r="F773" s="202" t="s">
        <v>3521</v>
      </c>
    </row>
    <row r="774" spans="1:6">
      <c r="A774" s="180">
        <v>41461</v>
      </c>
      <c r="B774" s="67">
        <v>5</v>
      </c>
      <c r="C774" s="38">
        <v>41423</v>
      </c>
      <c r="D774" s="194" t="s">
        <v>3775</v>
      </c>
      <c r="E774" s="242">
        <v>600</v>
      </c>
      <c r="F774" s="202" t="s">
        <v>3521</v>
      </c>
    </row>
    <row r="775" spans="1:6">
      <c r="A775" s="180">
        <v>41461</v>
      </c>
      <c r="B775" s="67">
        <v>73</v>
      </c>
      <c r="C775" s="38">
        <v>41440</v>
      </c>
      <c r="D775" s="194" t="s">
        <v>977</v>
      </c>
      <c r="E775" s="242">
        <v>146.4</v>
      </c>
      <c r="F775" s="202" t="s">
        <v>3451</v>
      </c>
    </row>
    <row r="776" spans="1:6">
      <c r="A776" s="180">
        <v>41461</v>
      </c>
      <c r="B776" s="67">
        <v>17</v>
      </c>
      <c r="C776" s="38">
        <v>41443</v>
      </c>
      <c r="D776" s="194" t="s">
        <v>3776</v>
      </c>
      <c r="E776" s="242">
        <v>244</v>
      </c>
      <c r="F776" s="202" t="s">
        <v>3451</v>
      </c>
    </row>
    <row r="777" spans="1:6">
      <c r="A777" s="180">
        <v>41461</v>
      </c>
      <c r="B777" s="67" t="s">
        <v>3777</v>
      </c>
      <c r="C777" s="38">
        <v>41422</v>
      </c>
      <c r="D777" s="194" t="s">
        <v>442</v>
      </c>
      <c r="E777" s="242">
        <v>2008.12</v>
      </c>
      <c r="F777" s="202" t="s">
        <v>3451</v>
      </c>
    </row>
    <row r="778" spans="1:6">
      <c r="A778" s="180">
        <v>41461</v>
      </c>
      <c r="B778" s="67" t="s">
        <v>3778</v>
      </c>
      <c r="C778" s="38">
        <v>41452</v>
      </c>
      <c r="D778" s="194" t="s">
        <v>442</v>
      </c>
      <c r="E778" s="242">
        <v>915</v>
      </c>
      <c r="F778" s="202" t="s">
        <v>3451</v>
      </c>
    </row>
    <row r="779" spans="1:6">
      <c r="A779" s="180">
        <v>41461</v>
      </c>
      <c r="B779" s="67">
        <v>1681</v>
      </c>
      <c r="C779" s="38">
        <v>41393</v>
      </c>
      <c r="D779" s="194" t="s">
        <v>3779</v>
      </c>
      <c r="E779" s="242">
        <v>12200</v>
      </c>
      <c r="F779" s="202" t="s">
        <v>3521</v>
      </c>
    </row>
    <row r="780" spans="1:6">
      <c r="A780" s="180">
        <v>41461</v>
      </c>
      <c r="B780" s="67">
        <v>1008</v>
      </c>
      <c r="C780" s="38">
        <v>41398</v>
      </c>
      <c r="D780" s="194" t="s">
        <v>641</v>
      </c>
      <c r="E780" s="242">
        <v>330</v>
      </c>
      <c r="F780" s="202" t="s">
        <v>3521</v>
      </c>
    </row>
    <row r="781" spans="1:6">
      <c r="A781" s="180">
        <v>41461</v>
      </c>
      <c r="B781" s="67">
        <v>1127</v>
      </c>
      <c r="C781" s="38">
        <v>41412</v>
      </c>
      <c r="D781" s="194" t="s">
        <v>641</v>
      </c>
      <c r="E781" s="242">
        <v>19130</v>
      </c>
      <c r="F781" s="202" t="s">
        <v>3521</v>
      </c>
    </row>
    <row r="782" spans="1:6">
      <c r="A782" s="180">
        <v>41461</v>
      </c>
      <c r="B782" s="67" t="s">
        <v>3780</v>
      </c>
      <c r="C782" s="38">
        <v>41393</v>
      </c>
      <c r="D782" s="194" t="s">
        <v>3781</v>
      </c>
      <c r="E782" s="242">
        <v>1943.46</v>
      </c>
      <c r="F782" s="202" t="s">
        <v>3521</v>
      </c>
    </row>
    <row r="783" spans="1:6">
      <c r="A783" s="180">
        <v>41461</v>
      </c>
      <c r="B783" s="67">
        <v>17</v>
      </c>
      <c r="C783" s="38">
        <v>41415</v>
      </c>
      <c r="D783" s="194" t="s">
        <v>660</v>
      </c>
      <c r="E783" s="242">
        <v>1890</v>
      </c>
      <c r="F783" s="202" t="s">
        <v>3521</v>
      </c>
    </row>
    <row r="784" spans="1:6">
      <c r="A784" s="180">
        <v>41462</v>
      </c>
      <c r="B784" s="67">
        <v>1775199606</v>
      </c>
      <c r="C784" s="38">
        <v>41432</v>
      </c>
      <c r="D784" s="194" t="s">
        <v>686</v>
      </c>
      <c r="E784" s="242">
        <v>52.58</v>
      </c>
      <c r="F784" s="202" t="s">
        <v>3451</v>
      </c>
    </row>
    <row r="785" spans="1:8">
      <c r="A785" s="170">
        <v>41462</v>
      </c>
      <c r="B785" s="163">
        <v>1782416789</v>
      </c>
      <c r="C785" s="161">
        <v>41432</v>
      </c>
      <c r="D785" s="190" t="s">
        <v>686</v>
      </c>
      <c r="E785" s="255">
        <v>46.6</v>
      </c>
      <c r="F785" s="199" t="s">
        <v>3453</v>
      </c>
    </row>
    <row r="786" spans="1:8">
      <c r="A786" s="181">
        <v>41462</v>
      </c>
      <c r="B786" s="67">
        <v>1782416789</v>
      </c>
      <c r="C786" s="38">
        <v>41432</v>
      </c>
      <c r="D786" s="194" t="s">
        <v>686</v>
      </c>
      <c r="E786" s="242">
        <v>9.15</v>
      </c>
      <c r="F786" s="202" t="s">
        <v>3452</v>
      </c>
    </row>
    <row r="787" spans="1:8">
      <c r="A787" s="173">
        <v>41462</v>
      </c>
      <c r="B787" s="169">
        <v>1782416789</v>
      </c>
      <c r="C787" s="167">
        <v>41432</v>
      </c>
      <c r="D787" s="192" t="s">
        <v>686</v>
      </c>
      <c r="E787" s="257">
        <v>54.9</v>
      </c>
      <c r="F787" s="201" t="s">
        <v>3521</v>
      </c>
    </row>
    <row r="788" spans="1:8">
      <c r="A788" s="170">
        <v>41465</v>
      </c>
      <c r="B788" s="163">
        <v>9</v>
      </c>
      <c r="C788" s="161">
        <v>41423</v>
      </c>
      <c r="D788" s="190" t="s">
        <v>726</v>
      </c>
      <c r="E788" s="255">
        <v>287.45</v>
      </c>
      <c r="F788" s="199" t="s">
        <v>3453</v>
      </c>
    </row>
    <row r="789" spans="1:8">
      <c r="A789" s="181">
        <v>41465</v>
      </c>
      <c r="B789" s="67">
        <v>9</v>
      </c>
      <c r="C789" s="38">
        <v>41423</v>
      </c>
      <c r="D789" s="194" t="s">
        <v>726</v>
      </c>
      <c r="E789" s="242">
        <v>159.69</v>
      </c>
      <c r="F789" s="202" t="s">
        <v>3451</v>
      </c>
    </row>
    <row r="790" spans="1:8" s="186" customFormat="1">
      <c r="A790" s="181">
        <v>41465</v>
      </c>
      <c r="B790" s="37" t="s">
        <v>527</v>
      </c>
      <c r="C790" s="38">
        <v>41423</v>
      </c>
      <c r="D790" s="194" t="s">
        <v>726</v>
      </c>
      <c r="E790" s="242">
        <v>479.08</v>
      </c>
      <c r="F790" s="212" t="s">
        <v>3521</v>
      </c>
      <c r="H790" s="195"/>
    </row>
    <row r="791" spans="1:8" s="186" customFormat="1">
      <c r="A791" s="173">
        <v>41465</v>
      </c>
      <c r="B791" s="256" t="s">
        <v>527</v>
      </c>
      <c r="C791" s="167">
        <v>41423</v>
      </c>
      <c r="D791" s="192" t="s">
        <v>726</v>
      </c>
      <c r="E791" s="257">
        <v>95.82</v>
      </c>
      <c r="F791" s="214" t="s">
        <v>3507</v>
      </c>
      <c r="H791" s="195"/>
    </row>
    <row r="792" spans="1:8">
      <c r="A792" s="203">
        <v>41465</v>
      </c>
      <c r="B792" s="163">
        <v>50</v>
      </c>
      <c r="C792" s="216">
        <v>41424</v>
      </c>
      <c r="D792" s="190" t="s">
        <v>3473</v>
      </c>
      <c r="E792" s="264">
        <v>793</v>
      </c>
      <c r="F792" s="205" t="s">
        <v>3451</v>
      </c>
    </row>
    <row r="793" spans="1:8">
      <c r="A793" s="258">
        <v>41465</v>
      </c>
      <c r="B793" s="67">
        <v>50</v>
      </c>
      <c r="C793" s="220">
        <v>41424</v>
      </c>
      <c r="D793" s="194" t="s">
        <v>3473</v>
      </c>
      <c r="E793" s="265">
        <v>793</v>
      </c>
      <c r="F793" s="195" t="s">
        <v>3521</v>
      </c>
    </row>
    <row r="794" spans="1:8">
      <c r="A794" s="204">
        <v>41465</v>
      </c>
      <c r="B794" s="169">
        <v>50</v>
      </c>
      <c r="C794" s="217">
        <v>41424</v>
      </c>
      <c r="D794" s="192" t="s">
        <v>3473</v>
      </c>
      <c r="E794" s="266">
        <v>793</v>
      </c>
      <c r="F794" s="209" t="s">
        <v>3812</v>
      </c>
    </row>
    <row r="795" spans="1:8">
      <c r="A795" s="180">
        <v>41465</v>
      </c>
      <c r="B795" s="67">
        <v>198</v>
      </c>
      <c r="C795" s="38">
        <v>41432</v>
      </c>
      <c r="D795" s="194" t="s">
        <v>3782</v>
      </c>
      <c r="E795" s="242">
        <v>3843.63</v>
      </c>
      <c r="F795" s="202" t="s">
        <v>3451</v>
      </c>
    </row>
    <row r="796" spans="1:8">
      <c r="A796" s="180">
        <v>41465</v>
      </c>
      <c r="B796" s="67">
        <v>4</v>
      </c>
      <c r="C796" s="38">
        <v>41432</v>
      </c>
      <c r="D796" s="194" t="s">
        <v>3783</v>
      </c>
      <c r="E796" s="242">
        <v>252</v>
      </c>
      <c r="F796" s="202" t="s">
        <v>3451</v>
      </c>
    </row>
    <row r="797" spans="1:8">
      <c r="A797" s="180">
        <v>41465</v>
      </c>
      <c r="B797" s="67">
        <v>6</v>
      </c>
      <c r="C797" s="38">
        <v>41430</v>
      </c>
      <c r="D797" s="194" t="s">
        <v>3784</v>
      </c>
      <c r="E797" s="242">
        <v>252</v>
      </c>
      <c r="F797" s="202" t="s">
        <v>3451</v>
      </c>
    </row>
    <row r="798" spans="1:8">
      <c r="A798" s="180">
        <v>41465</v>
      </c>
      <c r="B798" s="114"/>
      <c r="C798" s="38">
        <v>41430</v>
      </c>
      <c r="D798" s="194" t="s">
        <v>3785</v>
      </c>
      <c r="E798" s="242">
        <v>120</v>
      </c>
      <c r="F798" s="202" t="s">
        <v>3451</v>
      </c>
    </row>
    <row r="799" spans="1:8">
      <c r="A799" s="180">
        <v>41465</v>
      </c>
      <c r="B799" s="114"/>
      <c r="C799" s="38">
        <v>41439</v>
      </c>
      <c r="D799" s="194" t="s">
        <v>3786</v>
      </c>
      <c r="E799" s="242">
        <v>320</v>
      </c>
      <c r="F799" s="202" t="s">
        <v>3451</v>
      </c>
    </row>
    <row r="800" spans="1:8">
      <c r="A800" s="180">
        <v>41465</v>
      </c>
      <c r="B800" s="114"/>
      <c r="C800" s="38">
        <v>41439</v>
      </c>
      <c r="D800" s="194" t="s">
        <v>3787</v>
      </c>
      <c r="E800" s="242">
        <v>300</v>
      </c>
      <c r="F800" s="202" t="s">
        <v>3451</v>
      </c>
    </row>
    <row r="801" spans="1:8">
      <c r="A801" s="180">
        <v>41465</v>
      </c>
      <c r="B801" s="114"/>
      <c r="C801" s="38">
        <v>41431</v>
      </c>
      <c r="D801" s="194" t="s">
        <v>3463</v>
      </c>
      <c r="E801" s="242">
        <v>680</v>
      </c>
      <c r="F801" s="202" t="s">
        <v>3451</v>
      </c>
    </row>
    <row r="802" spans="1:8">
      <c r="A802" s="180">
        <v>41465</v>
      </c>
      <c r="B802" s="67">
        <v>26</v>
      </c>
      <c r="C802" s="38">
        <v>41403</v>
      </c>
      <c r="D802" s="194" t="s">
        <v>3788</v>
      </c>
      <c r="E802" s="242">
        <v>457.5</v>
      </c>
      <c r="F802" s="202" t="s">
        <v>3451</v>
      </c>
    </row>
    <row r="803" spans="1:8">
      <c r="A803" s="180">
        <v>41465</v>
      </c>
      <c r="B803" s="67">
        <v>98</v>
      </c>
      <c r="C803" s="38">
        <v>41443</v>
      </c>
      <c r="D803" s="194" t="s">
        <v>3502</v>
      </c>
      <c r="E803" s="242">
        <v>540.01</v>
      </c>
      <c r="F803" s="202" t="s">
        <v>3451</v>
      </c>
    </row>
    <row r="804" spans="1:8">
      <c r="A804" s="180">
        <v>41465</v>
      </c>
      <c r="B804" s="114"/>
      <c r="C804" s="38">
        <v>41445</v>
      </c>
      <c r="D804" s="194" t="s">
        <v>3789</v>
      </c>
      <c r="E804" s="242">
        <v>2000</v>
      </c>
      <c r="F804" s="202" t="s">
        <v>3451</v>
      </c>
    </row>
    <row r="805" spans="1:8">
      <c r="A805" s="180">
        <v>41465</v>
      </c>
      <c r="B805" s="67" t="s">
        <v>3790</v>
      </c>
      <c r="C805" s="38">
        <v>41424</v>
      </c>
      <c r="D805" s="194" t="s">
        <v>835</v>
      </c>
      <c r="E805" s="242">
        <v>524.6</v>
      </c>
      <c r="F805" s="202" t="s">
        <v>3451</v>
      </c>
    </row>
    <row r="806" spans="1:8">
      <c r="A806" s="180">
        <v>41465</v>
      </c>
      <c r="B806" s="67" t="s">
        <v>3792</v>
      </c>
      <c r="C806" s="38">
        <v>41454</v>
      </c>
      <c r="D806" s="194" t="s">
        <v>3791</v>
      </c>
      <c r="E806" s="242">
        <v>292.8</v>
      </c>
      <c r="F806" s="202" t="s">
        <v>3451</v>
      </c>
    </row>
    <row r="807" spans="1:8">
      <c r="A807" s="180">
        <v>41465</v>
      </c>
      <c r="B807" s="67">
        <v>7</v>
      </c>
      <c r="C807" s="38">
        <v>41431</v>
      </c>
      <c r="D807" s="194" t="s">
        <v>3505</v>
      </c>
      <c r="E807" s="242">
        <v>183</v>
      </c>
      <c r="F807" s="202" t="s">
        <v>3451</v>
      </c>
    </row>
    <row r="808" spans="1:8">
      <c r="A808" s="180">
        <v>41465</v>
      </c>
      <c r="B808" s="67">
        <v>168</v>
      </c>
      <c r="C808" s="38">
        <v>41432</v>
      </c>
      <c r="D808" s="194" t="s">
        <v>3555</v>
      </c>
      <c r="E808" s="242">
        <v>195.2</v>
      </c>
      <c r="F808" s="202" t="s">
        <v>3451</v>
      </c>
    </row>
    <row r="809" spans="1:8">
      <c r="A809" s="180">
        <v>41465</v>
      </c>
      <c r="B809" s="67">
        <v>104</v>
      </c>
      <c r="C809" s="38">
        <v>41431</v>
      </c>
      <c r="D809" s="194" t="s">
        <v>3575</v>
      </c>
      <c r="E809" s="242">
        <v>183</v>
      </c>
      <c r="F809" s="202" t="s">
        <v>3451</v>
      </c>
    </row>
    <row r="810" spans="1:8">
      <c r="A810" s="180">
        <v>41465</v>
      </c>
      <c r="B810" s="67">
        <v>127</v>
      </c>
      <c r="C810" s="38">
        <v>41424</v>
      </c>
      <c r="D810" s="194" t="s">
        <v>3609</v>
      </c>
      <c r="E810" s="242">
        <v>88</v>
      </c>
      <c r="F810" s="202" t="s">
        <v>3451</v>
      </c>
    </row>
    <row r="811" spans="1:8">
      <c r="A811" s="180">
        <v>41465</v>
      </c>
      <c r="B811" s="67">
        <v>21</v>
      </c>
      <c r="C811" s="38">
        <v>41433</v>
      </c>
      <c r="D811" s="194" t="s">
        <v>3793</v>
      </c>
      <c r="E811" s="242">
        <v>400</v>
      </c>
      <c r="F811" s="202" t="s">
        <v>3451</v>
      </c>
    </row>
    <row r="812" spans="1:8">
      <c r="A812" s="180">
        <v>41465</v>
      </c>
      <c r="B812" s="67">
        <v>3170002649</v>
      </c>
      <c r="C812" s="38">
        <v>41423</v>
      </c>
      <c r="D812" s="194" t="s">
        <v>285</v>
      </c>
      <c r="E812" s="242">
        <v>73</v>
      </c>
      <c r="F812" s="202" t="s">
        <v>3451</v>
      </c>
    </row>
    <row r="813" spans="1:8">
      <c r="A813" s="180">
        <v>41465</v>
      </c>
      <c r="B813" s="67">
        <v>111</v>
      </c>
      <c r="C813" s="38">
        <v>41429</v>
      </c>
      <c r="D813" s="194" t="s">
        <v>3706</v>
      </c>
      <c r="E813" s="242">
        <v>183</v>
      </c>
      <c r="F813" s="202" t="s">
        <v>3451</v>
      </c>
      <c r="H813" s="228"/>
    </row>
    <row r="814" spans="1:8">
      <c r="A814" s="180">
        <v>41465</v>
      </c>
      <c r="B814" s="67">
        <v>153</v>
      </c>
      <c r="C814" s="38">
        <v>41432</v>
      </c>
      <c r="D814" s="194" t="s">
        <v>3794</v>
      </c>
      <c r="E814" s="242">
        <v>432</v>
      </c>
      <c r="F814" s="202" t="s">
        <v>3451</v>
      </c>
    </row>
    <row r="815" spans="1:8">
      <c r="A815" s="180">
        <v>41465</v>
      </c>
      <c r="B815" s="67">
        <v>28</v>
      </c>
      <c r="C815" s="38">
        <v>41443</v>
      </c>
      <c r="D815" s="194" t="s">
        <v>3795</v>
      </c>
      <c r="E815" s="242">
        <v>1760</v>
      </c>
      <c r="F815" s="202" t="s">
        <v>3451</v>
      </c>
    </row>
    <row r="816" spans="1:8">
      <c r="A816" s="180">
        <v>41465</v>
      </c>
      <c r="B816" s="67">
        <v>99</v>
      </c>
      <c r="C816" s="38">
        <v>41454</v>
      </c>
      <c r="D816" s="194" t="s">
        <v>675</v>
      </c>
      <c r="E816" s="242">
        <v>132</v>
      </c>
      <c r="F816" s="202" t="s">
        <v>3451</v>
      </c>
    </row>
    <row r="817" spans="1:6">
      <c r="A817" s="180">
        <v>41465</v>
      </c>
      <c r="B817" s="67">
        <v>9</v>
      </c>
      <c r="C817" s="38">
        <v>41430</v>
      </c>
      <c r="D817" s="194" t="s">
        <v>3796</v>
      </c>
      <c r="E817" s="242">
        <v>1254.0999999999999</v>
      </c>
      <c r="F817" s="202" t="s">
        <v>3451</v>
      </c>
    </row>
    <row r="818" spans="1:6">
      <c r="A818" s="180">
        <v>41465</v>
      </c>
      <c r="B818" s="114"/>
      <c r="C818" s="38">
        <v>41443</v>
      </c>
      <c r="D818" s="194" t="s">
        <v>3797</v>
      </c>
      <c r="E818" s="242">
        <v>1200</v>
      </c>
      <c r="F818" s="202" t="s">
        <v>3451</v>
      </c>
    </row>
    <row r="819" spans="1:6">
      <c r="A819" s="180">
        <v>41465</v>
      </c>
      <c r="B819" s="114"/>
      <c r="C819" s="38">
        <v>41432</v>
      </c>
      <c r="D819" s="194" t="s">
        <v>3798</v>
      </c>
      <c r="E819" s="242">
        <v>300</v>
      </c>
      <c r="F819" s="202" t="s">
        <v>3451</v>
      </c>
    </row>
    <row r="820" spans="1:6">
      <c r="A820" s="180">
        <v>41465</v>
      </c>
      <c r="B820" s="67">
        <v>2</v>
      </c>
      <c r="C820" s="38">
        <v>41454</v>
      </c>
      <c r="D820" s="194" t="s">
        <v>3799</v>
      </c>
      <c r="E820" s="242">
        <v>2926.23</v>
      </c>
      <c r="F820" s="202" t="s">
        <v>3746</v>
      </c>
    </row>
    <row r="821" spans="1:6">
      <c r="A821" s="180">
        <v>41465</v>
      </c>
      <c r="B821" s="67" t="s">
        <v>3801</v>
      </c>
      <c r="C821" s="38">
        <v>41454</v>
      </c>
      <c r="D821" s="194" t="s">
        <v>3800</v>
      </c>
      <c r="E821" s="242">
        <v>3500</v>
      </c>
      <c r="F821" s="202" t="s">
        <v>3746</v>
      </c>
    </row>
    <row r="822" spans="1:6">
      <c r="A822" s="180">
        <v>41465</v>
      </c>
      <c r="B822" s="67">
        <v>59</v>
      </c>
      <c r="C822" s="38">
        <v>41445</v>
      </c>
      <c r="D822" s="194" t="s">
        <v>445</v>
      </c>
      <c r="E822" s="242">
        <v>1098</v>
      </c>
      <c r="F822" s="202" t="s">
        <v>3746</v>
      </c>
    </row>
    <row r="823" spans="1:6">
      <c r="A823" s="180">
        <v>41467</v>
      </c>
      <c r="B823" s="67" t="s">
        <v>3624</v>
      </c>
      <c r="C823" s="38">
        <v>41396</v>
      </c>
      <c r="D823" s="194" t="s">
        <v>3802</v>
      </c>
      <c r="E823" s="242">
        <v>4180.33</v>
      </c>
      <c r="F823" s="202" t="s">
        <v>3521</v>
      </c>
    </row>
    <row r="824" spans="1:6">
      <c r="A824" s="180">
        <v>41467</v>
      </c>
      <c r="B824" s="67">
        <v>136</v>
      </c>
      <c r="C824" s="38">
        <v>41423</v>
      </c>
      <c r="D824" s="194" t="s">
        <v>505</v>
      </c>
      <c r="E824" s="242">
        <v>2440</v>
      </c>
      <c r="F824" s="202" t="s">
        <v>3521</v>
      </c>
    </row>
    <row r="825" spans="1:6">
      <c r="A825" s="180">
        <v>41467</v>
      </c>
      <c r="B825" s="67">
        <v>1276</v>
      </c>
      <c r="C825" s="38">
        <v>41411</v>
      </c>
      <c r="D825" s="194" t="s">
        <v>641</v>
      </c>
      <c r="E825" s="242">
        <v>16880</v>
      </c>
      <c r="F825" s="202" t="s">
        <v>3521</v>
      </c>
    </row>
    <row r="826" spans="1:6">
      <c r="A826" s="180">
        <v>41467</v>
      </c>
      <c r="B826" s="67" t="s">
        <v>3803</v>
      </c>
      <c r="C826" s="38">
        <v>41416</v>
      </c>
      <c r="D826" s="194" t="s">
        <v>3804</v>
      </c>
      <c r="E826" s="242">
        <v>1586</v>
      </c>
      <c r="F826" s="202" t="s">
        <v>3521</v>
      </c>
    </row>
    <row r="827" spans="1:6">
      <c r="A827" s="180">
        <v>41467</v>
      </c>
      <c r="B827" s="67">
        <v>528</v>
      </c>
      <c r="C827" s="38">
        <v>41423</v>
      </c>
      <c r="D827" s="194" t="s">
        <v>3805</v>
      </c>
      <c r="E827" s="242">
        <v>2684</v>
      </c>
      <c r="F827" s="202" t="s">
        <v>3456</v>
      </c>
    </row>
    <row r="828" spans="1:6">
      <c r="A828" s="180">
        <v>41467</v>
      </c>
      <c r="B828" s="267"/>
      <c r="C828" s="267"/>
      <c r="D828" s="194" t="s">
        <v>419</v>
      </c>
      <c r="E828" s="242">
        <v>15743.86</v>
      </c>
      <c r="F828" s="202" t="s">
        <v>3521</v>
      </c>
    </row>
    <row r="829" spans="1:6">
      <c r="A829" s="268">
        <v>41467</v>
      </c>
      <c r="B829" s="250"/>
      <c r="C829" s="250"/>
      <c r="D829" s="248" t="s">
        <v>3806</v>
      </c>
      <c r="E829" s="269">
        <v>540</v>
      </c>
      <c r="F829" s="270" t="s">
        <v>542</v>
      </c>
    </row>
    <row r="830" spans="1:6">
      <c r="A830" s="268">
        <v>41467</v>
      </c>
      <c r="B830" s="250"/>
      <c r="C830" s="250"/>
      <c r="D830" s="248" t="s">
        <v>3806</v>
      </c>
      <c r="E830" s="269">
        <v>540</v>
      </c>
      <c r="F830" s="270" t="s">
        <v>542</v>
      </c>
    </row>
    <row r="831" spans="1:6">
      <c r="A831" s="170">
        <v>41467</v>
      </c>
      <c r="B831" s="163">
        <v>111</v>
      </c>
      <c r="C831" s="161">
        <v>41454</v>
      </c>
      <c r="D831" s="190" t="s">
        <v>3551</v>
      </c>
      <c r="E831" s="255">
        <v>264.33</v>
      </c>
      <c r="F831" s="199" t="s">
        <v>3521</v>
      </c>
    </row>
    <row r="832" spans="1:6">
      <c r="A832" s="181">
        <v>41467</v>
      </c>
      <c r="B832" s="67">
        <v>111</v>
      </c>
      <c r="C832" s="38">
        <v>41454</v>
      </c>
      <c r="D832" s="194" t="s">
        <v>3551</v>
      </c>
      <c r="E832" s="242">
        <v>132.16999999999999</v>
      </c>
      <c r="F832" s="202" t="s">
        <v>3812</v>
      </c>
    </row>
    <row r="833" spans="1:6">
      <c r="A833" s="173">
        <v>41467</v>
      </c>
      <c r="B833" s="169">
        <v>111</v>
      </c>
      <c r="C833" s="167">
        <v>41454</v>
      </c>
      <c r="D833" s="192" t="s">
        <v>3551</v>
      </c>
      <c r="E833" s="257">
        <v>264.33</v>
      </c>
      <c r="F833" s="201" t="s">
        <v>3451</v>
      </c>
    </row>
    <row r="834" spans="1:6">
      <c r="A834" s="180">
        <v>41473</v>
      </c>
      <c r="B834" s="67">
        <v>5</v>
      </c>
      <c r="C834" s="38">
        <v>41429</v>
      </c>
      <c r="D834" s="194" t="s">
        <v>3542</v>
      </c>
      <c r="E834" s="242">
        <v>133.41999999999999</v>
      </c>
      <c r="F834" s="202" t="s">
        <v>3452</v>
      </c>
    </row>
    <row r="835" spans="1:6">
      <c r="A835" s="180">
        <v>41473</v>
      </c>
      <c r="B835" s="67">
        <v>6</v>
      </c>
      <c r="C835" s="38">
        <v>41464</v>
      </c>
      <c r="D835" s="194" t="s">
        <v>3542</v>
      </c>
      <c r="E835" s="242">
        <v>80.739999999999995</v>
      </c>
      <c r="F835" s="202" t="s">
        <v>3452</v>
      </c>
    </row>
    <row r="836" spans="1:6">
      <c r="A836" s="180">
        <v>41473</v>
      </c>
      <c r="B836" s="67"/>
      <c r="C836" s="38">
        <v>41465</v>
      </c>
      <c r="D836" s="194" t="s">
        <v>3807</v>
      </c>
      <c r="E836" s="242">
        <v>2000</v>
      </c>
      <c r="F836" s="202" t="s">
        <v>3452</v>
      </c>
    </row>
    <row r="837" spans="1:6">
      <c r="A837" s="170">
        <v>41473</v>
      </c>
      <c r="B837" s="163">
        <v>9171238191</v>
      </c>
      <c r="C837" s="161">
        <v>41478</v>
      </c>
      <c r="D837" s="190" t="s">
        <v>419</v>
      </c>
      <c r="E837" s="255">
        <v>390.32</v>
      </c>
      <c r="F837" s="199" t="s">
        <v>3451</v>
      </c>
    </row>
    <row r="838" spans="1:6">
      <c r="A838" s="173">
        <v>41473</v>
      </c>
      <c r="B838" s="169">
        <v>9171238191</v>
      </c>
      <c r="C838" s="167">
        <v>41478</v>
      </c>
      <c r="D838" s="192" t="s">
        <v>419</v>
      </c>
      <c r="E838" s="257">
        <v>2</v>
      </c>
      <c r="F838" s="201" t="s">
        <v>3451</v>
      </c>
    </row>
    <row r="839" spans="1:6">
      <c r="A839" s="170">
        <v>41473</v>
      </c>
      <c r="B839" s="163">
        <v>9171238196</v>
      </c>
      <c r="C839" s="161">
        <v>41478</v>
      </c>
      <c r="D839" s="190" t="s">
        <v>419</v>
      </c>
      <c r="E839" s="255">
        <v>304.02</v>
      </c>
      <c r="F839" s="199" t="s">
        <v>3451</v>
      </c>
    </row>
    <row r="840" spans="1:6">
      <c r="A840" s="173">
        <v>41473</v>
      </c>
      <c r="B840" s="169">
        <v>9171238196</v>
      </c>
      <c r="C840" s="167">
        <v>41478</v>
      </c>
      <c r="D840" s="192" t="s">
        <v>419</v>
      </c>
      <c r="E840" s="257">
        <v>4.88</v>
      </c>
      <c r="F840" s="201" t="s">
        <v>3451</v>
      </c>
    </row>
    <row r="841" spans="1:6">
      <c r="A841" s="180">
        <v>41473</v>
      </c>
      <c r="B841" s="67" t="s">
        <v>3808</v>
      </c>
      <c r="C841" s="38">
        <v>41327</v>
      </c>
      <c r="D841" s="194" t="s">
        <v>273</v>
      </c>
      <c r="E841" s="242">
        <v>1460.34</v>
      </c>
      <c r="F841" s="202" t="s">
        <v>3451</v>
      </c>
    </row>
    <row r="842" spans="1:6">
      <c r="A842" s="180">
        <v>41473</v>
      </c>
      <c r="B842" s="67">
        <v>13</v>
      </c>
      <c r="C842" s="38">
        <v>41454</v>
      </c>
      <c r="D842" s="194" t="s">
        <v>904</v>
      </c>
      <c r="E842" s="242">
        <v>3825</v>
      </c>
      <c r="F842" s="202" t="s">
        <v>3521</v>
      </c>
    </row>
    <row r="843" spans="1:6">
      <c r="A843" s="180">
        <v>41473</v>
      </c>
      <c r="B843" s="67">
        <v>11703352</v>
      </c>
      <c r="C843" s="38">
        <v>41443</v>
      </c>
      <c r="D843" s="194" t="s">
        <v>3722</v>
      </c>
      <c r="E843" s="242">
        <v>2055</v>
      </c>
      <c r="F843" s="202" t="s">
        <v>3521</v>
      </c>
    </row>
    <row r="844" spans="1:6">
      <c r="A844" s="180">
        <v>41473</v>
      </c>
      <c r="B844" s="67">
        <v>11703354</v>
      </c>
      <c r="C844" s="38">
        <v>41443</v>
      </c>
      <c r="D844" s="194" t="s">
        <v>3722</v>
      </c>
      <c r="E844" s="242">
        <v>1590</v>
      </c>
      <c r="F844" s="202" t="s">
        <v>3521</v>
      </c>
    </row>
    <row r="845" spans="1:6">
      <c r="A845" s="180">
        <v>41473</v>
      </c>
      <c r="B845" s="267"/>
      <c r="C845" s="267"/>
      <c r="D845" s="194" t="s">
        <v>419</v>
      </c>
      <c r="E845" s="242">
        <v>489.24</v>
      </c>
      <c r="F845" s="202" t="s">
        <v>3521</v>
      </c>
    </row>
    <row r="846" spans="1:6">
      <c r="A846" s="180">
        <v>41473</v>
      </c>
      <c r="B846" s="67">
        <v>552</v>
      </c>
      <c r="C846" s="38">
        <v>41430</v>
      </c>
      <c r="D846" s="194" t="s">
        <v>3809</v>
      </c>
      <c r="E846" s="242">
        <v>780</v>
      </c>
      <c r="F846" s="202" t="s">
        <v>3521</v>
      </c>
    </row>
    <row r="847" spans="1:6">
      <c r="A847" s="180">
        <v>41473</v>
      </c>
      <c r="B847" s="67">
        <v>6</v>
      </c>
      <c r="C847" s="38">
        <v>41446</v>
      </c>
      <c r="D847" s="194" t="s">
        <v>528</v>
      </c>
      <c r="E847" s="242">
        <v>2500</v>
      </c>
      <c r="F847" s="202" t="s">
        <v>3521</v>
      </c>
    </row>
    <row r="848" spans="1:6">
      <c r="A848" s="180">
        <v>41473</v>
      </c>
      <c r="B848" s="67">
        <v>1206</v>
      </c>
      <c r="C848" s="38">
        <v>41403</v>
      </c>
      <c r="D848" s="194" t="s">
        <v>641</v>
      </c>
      <c r="E848" s="242">
        <v>630</v>
      </c>
      <c r="F848" s="202" t="s">
        <v>3521</v>
      </c>
    </row>
    <row r="849" spans="1:6">
      <c r="A849" s="180">
        <v>41473</v>
      </c>
      <c r="B849" s="67">
        <v>1707385</v>
      </c>
      <c r="C849" s="38">
        <v>41458</v>
      </c>
      <c r="D849" s="194" t="s">
        <v>3810</v>
      </c>
      <c r="E849" s="242">
        <v>154</v>
      </c>
      <c r="F849" s="202" t="s">
        <v>3746</v>
      </c>
    </row>
    <row r="850" spans="1:6">
      <c r="A850" s="180">
        <v>41473</v>
      </c>
      <c r="B850" s="67">
        <v>4</v>
      </c>
      <c r="C850" s="38">
        <v>41437</v>
      </c>
      <c r="D850" s="194" t="s">
        <v>3811</v>
      </c>
      <c r="E850" s="242">
        <v>2684</v>
      </c>
      <c r="F850" s="202" t="s">
        <v>3746</v>
      </c>
    </row>
    <row r="851" spans="1:6">
      <c r="A851" s="180">
        <v>41473</v>
      </c>
      <c r="B851" s="67">
        <v>201740259</v>
      </c>
      <c r="C851" s="38">
        <v>41457</v>
      </c>
      <c r="D851" s="194" t="s">
        <v>767</v>
      </c>
      <c r="E851" s="242">
        <v>520</v>
      </c>
      <c r="F851" s="202" t="s">
        <v>3746</v>
      </c>
    </row>
    <row r="852" spans="1:6">
      <c r="A852" s="180">
        <v>41473</v>
      </c>
      <c r="B852" s="267"/>
      <c r="C852" s="38">
        <v>41534</v>
      </c>
      <c r="D852" s="194" t="s">
        <v>719</v>
      </c>
      <c r="E852" s="242">
        <v>199</v>
      </c>
      <c r="F852" s="202" t="s">
        <v>3812</v>
      </c>
    </row>
    <row r="853" spans="1:6">
      <c r="A853" s="180">
        <v>41473</v>
      </c>
      <c r="B853" s="67">
        <v>293</v>
      </c>
      <c r="C853" s="38">
        <v>41460</v>
      </c>
      <c r="D853" s="194" t="s">
        <v>3651</v>
      </c>
      <c r="E853" s="242">
        <v>122</v>
      </c>
      <c r="F853" s="202" t="s">
        <v>3812</v>
      </c>
    </row>
    <row r="854" spans="1:6">
      <c r="A854" s="180">
        <v>41473</v>
      </c>
      <c r="B854" s="67">
        <v>65</v>
      </c>
      <c r="C854" s="38">
        <v>41362</v>
      </c>
      <c r="D854" s="194" t="s">
        <v>3813</v>
      </c>
      <c r="E854" s="242">
        <v>875</v>
      </c>
      <c r="F854" s="202" t="s">
        <v>3507</v>
      </c>
    </row>
    <row r="855" spans="1:6">
      <c r="A855" s="180">
        <v>41475</v>
      </c>
      <c r="B855" s="267"/>
      <c r="C855" s="38">
        <v>41474</v>
      </c>
      <c r="D855" s="194" t="s">
        <v>3814</v>
      </c>
      <c r="E855" s="242">
        <v>3274.26</v>
      </c>
      <c r="F855" s="202" t="s">
        <v>3812</v>
      </c>
    </row>
    <row r="856" spans="1:6">
      <c r="A856" s="180">
        <v>41486</v>
      </c>
      <c r="B856" s="67">
        <v>1</v>
      </c>
      <c r="C856" s="38">
        <v>41311</v>
      </c>
      <c r="D856" s="194" t="s">
        <v>3542</v>
      </c>
      <c r="E856" s="242">
        <v>82.5</v>
      </c>
      <c r="F856" s="202" t="s">
        <v>3452</v>
      </c>
    </row>
    <row r="857" spans="1:6">
      <c r="A857" s="180">
        <v>41486</v>
      </c>
      <c r="B857" s="67">
        <v>2</v>
      </c>
      <c r="C857" s="38">
        <v>41339</v>
      </c>
      <c r="D857" s="194" t="s">
        <v>3542</v>
      </c>
      <c r="E857" s="242">
        <v>39.96</v>
      </c>
      <c r="F857" s="202" t="s">
        <v>3452</v>
      </c>
    </row>
    <row r="858" spans="1:6">
      <c r="A858" s="180">
        <v>41486</v>
      </c>
      <c r="B858" s="67">
        <v>3</v>
      </c>
      <c r="C858" s="38">
        <v>41370</v>
      </c>
      <c r="D858" s="194" t="s">
        <v>3542</v>
      </c>
      <c r="E858" s="242">
        <v>104.46</v>
      </c>
      <c r="F858" s="202" t="s">
        <v>3452</v>
      </c>
    </row>
    <row r="859" spans="1:6">
      <c r="A859" s="180">
        <v>41486</v>
      </c>
      <c r="B859" s="67">
        <v>4</v>
      </c>
      <c r="C859" s="38">
        <v>41397</v>
      </c>
      <c r="D859" s="194" t="s">
        <v>3542</v>
      </c>
      <c r="E859" s="242">
        <v>63.57</v>
      </c>
      <c r="F859" s="202" t="s">
        <v>3452</v>
      </c>
    </row>
    <row r="860" spans="1:6">
      <c r="A860" s="180">
        <v>41486</v>
      </c>
      <c r="B860" s="67">
        <v>22</v>
      </c>
      <c r="C860" s="38">
        <v>41273</v>
      </c>
      <c r="D860" s="194" t="s">
        <v>3542</v>
      </c>
      <c r="E860" s="242">
        <v>53.3</v>
      </c>
      <c r="F860" s="202" t="s">
        <v>3452</v>
      </c>
    </row>
    <row r="861" spans="1:6">
      <c r="A861" s="180">
        <v>41486</v>
      </c>
      <c r="B861" s="67">
        <v>60</v>
      </c>
      <c r="C861" s="38">
        <v>41479</v>
      </c>
      <c r="D861" s="194" t="s">
        <v>250</v>
      </c>
      <c r="E861" s="242">
        <v>610</v>
      </c>
      <c r="F861" s="202" t="s">
        <v>3812</v>
      </c>
    </row>
    <row r="862" spans="1:6">
      <c r="A862" s="180">
        <v>41486</v>
      </c>
      <c r="B862" s="67" t="s">
        <v>3816</v>
      </c>
      <c r="C862" s="38">
        <v>41454</v>
      </c>
      <c r="D862" s="194" t="s">
        <v>3815</v>
      </c>
      <c r="E862" s="242">
        <v>110</v>
      </c>
      <c r="F862" s="202" t="s">
        <v>3451</v>
      </c>
    </row>
    <row r="863" spans="1:6">
      <c r="A863" s="180">
        <v>41486</v>
      </c>
      <c r="B863" s="67">
        <v>13</v>
      </c>
      <c r="C863" s="38">
        <v>41353</v>
      </c>
      <c r="D863" s="194" t="s">
        <v>3817</v>
      </c>
      <c r="E863" s="242">
        <v>73.2</v>
      </c>
      <c r="F863" s="202" t="s">
        <v>3451</v>
      </c>
    </row>
    <row r="864" spans="1:6">
      <c r="A864" s="180">
        <v>41486</v>
      </c>
      <c r="B864" s="67" t="s">
        <v>213</v>
      </c>
      <c r="C864" s="38">
        <v>41454</v>
      </c>
      <c r="D864" s="194" t="s">
        <v>709</v>
      </c>
      <c r="E864" s="242">
        <v>30.32</v>
      </c>
      <c r="F864" s="202" t="s">
        <v>3451</v>
      </c>
    </row>
    <row r="865" spans="1:6">
      <c r="A865" s="180">
        <v>41486</v>
      </c>
      <c r="B865" s="67">
        <v>11</v>
      </c>
      <c r="C865" s="38">
        <v>41464</v>
      </c>
      <c r="D865" s="194" t="s">
        <v>979</v>
      </c>
      <c r="E865" s="242">
        <v>183</v>
      </c>
      <c r="F865" s="202" t="s">
        <v>3451</v>
      </c>
    </row>
    <row r="866" spans="1:6">
      <c r="A866" s="180">
        <v>41486</v>
      </c>
      <c r="B866" s="67">
        <v>15</v>
      </c>
      <c r="C866" s="38">
        <v>41465</v>
      </c>
      <c r="D866" s="194" t="s">
        <v>3818</v>
      </c>
      <c r="E866" s="242">
        <v>3060</v>
      </c>
      <c r="F866" s="202" t="s">
        <v>3452</v>
      </c>
    </row>
    <row r="867" spans="1:6">
      <c r="A867" s="170">
        <v>41486</v>
      </c>
      <c r="B867" s="163" t="s">
        <v>3819</v>
      </c>
      <c r="C867" s="161">
        <v>41467</v>
      </c>
      <c r="D867" s="190" t="s">
        <v>3421</v>
      </c>
      <c r="E867" s="255">
        <v>65</v>
      </c>
      <c r="F867" s="199" t="s">
        <v>3452</v>
      </c>
    </row>
    <row r="868" spans="1:6">
      <c r="A868" s="173">
        <v>41486</v>
      </c>
      <c r="B868" s="169" t="s">
        <v>3819</v>
      </c>
      <c r="C868" s="167">
        <v>41467</v>
      </c>
      <c r="D868" s="192" t="s">
        <v>3421</v>
      </c>
      <c r="E868" s="257">
        <v>65</v>
      </c>
      <c r="F868" s="201" t="s">
        <v>3453</v>
      </c>
    </row>
    <row r="869" spans="1:6">
      <c r="A869" s="180">
        <v>41486</v>
      </c>
      <c r="B869" s="267"/>
      <c r="C869" s="38">
        <v>41450</v>
      </c>
      <c r="D869" s="194" t="s">
        <v>3820</v>
      </c>
      <c r="E869" s="242">
        <v>1000</v>
      </c>
      <c r="F869" s="61" t="s">
        <v>3507</v>
      </c>
    </row>
    <row r="870" spans="1:6">
      <c r="A870" s="180">
        <v>41486</v>
      </c>
      <c r="B870" s="67">
        <v>11701430</v>
      </c>
      <c r="C870" s="38">
        <v>41439</v>
      </c>
      <c r="D870" s="194" t="s">
        <v>3821</v>
      </c>
      <c r="E870" s="242">
        <v>1136</v>
      </c>
      <c r="F870" s="61" t="s">
        <v>3507</v>
      </c>
    </row>
    <row r="871" spans="1:6">
      <c r="A871" s="170">
        <v>41486</v>
      </c>
      <c r="B871" s="163">
        <v>1839</v>
      </c>
      <c r="C871" s="161">
        <v>41468</v>
      </c>
      <c r="D871" s="190" t="s">
        <v>273</v>
      </c>
      <c r="E871" s="255">
        <v>158.30000000000001</v>
      </c>
      <c r="F871" s="207" t="s">
        <v>3453</v>
      </c>
    </row>
    <row r="872" spans="1:6">
      <c r="A872" s="173">
        <v>41486</v>
      </c>
      <c r="B872" s="169">
        <v>1839</v>
      </c>
      <c r="C872" s="167">
        <v>41468</v>
      </c>
      <c r="D872" s="192" t="s">
        <v>273</v>
      </c>
      <c r="E872" s="257">
        <v>158.29</v>
      </c>
      <c r="F872" s="211" t="s">
        <v>3521</v>
      </c>
    </row>
    <row r="873" spans="1:6">
      <c r="A873" s="170">
        <v>41486</v>
      </c>
      <c r="B873" s="163">
        <v>1775</v>
      </c>
      <c r="C873" s="161">
        <v>41460</v>
      </c>
      <c r="D873" s="190" t="s">
        <v>273</v>
      </c>
      <c r="E873" s="255">
        <v>22.88</v>
      </c>
      <c r="F873" s="207" t="s">
        <v>3453</v>
      </c>
    </row>
    <row r="874" spans="1:6">
      <c r="A874" s="173">
        <v>41486</v>
      </c>
      <c r="B874" s="169">
        <v>1775</v>
      </c>
      <c r="C874" s="167">
        <v>41460</v>
      </c>
      <c r="D874" s="192" t="s">
        <v>273</v>
      </c>
      <c r="E874" s="257">
        <v>22.87</v>
      </c>
      <c r="F874" s="211" t="s">
        <v>3521</v>
      </c>
    </row>
    <row r="875" spans="1:6">
      <c r="A875" s="180">
        <v>41486</v>
      </c>
      <c r="B875" s="67">
        <v>8</v>
      </c>
      <c r="C875" s="38">
        <v>41476</v>
      </c>
      <c r="D875" s="194" t="s">
        <v>3682</v>
      </c>
      <c r="E875" s="242">
        <v>2582.5300000000002</v>
      </c>
      <c r="F875" s="202" t="s">
        <v>3521</v>
      </c>
    </row>
    <row r="876" spans="1:6">
      <c r="A876" s="170">
        <v>41486</v>
      </c>
      <c r="B876" s="163">
        <v>7</v>
      </c>
      <c r="C876" s="161">
        <v>41449</v>
      </c>
      <c r="D876" s="190" t="s">
        <v>3682</v>
      </c>
      <c r="E876" s="255">
        <v>91.2</v>
      </c>
      <c r="F876" s="199" t="s">
        <v>3521</v>
      </c>
    </row>
    <row r="877" spans="1:6">
      <c r="A877" s="181">
        <v>41486</v>
      </c>
      <c r="B877" s="67">
        <v>7</v>
      </c>
      <c r="C877" s="38">
        <v>41449</v>
      </c>
      <c r="D877" s="194" t="s">
        <v>3682</v>
      </c>
      <c r="E877" s="242">
        <v>311.5</v>
      </c>
      <c r="F877" s="202" t="s">
        <v>3521</v>
      </c>
    </row>
    <row r="878" spans="1:6">
      <c r="A878" s="181">
        <v>41486</v>
      </c>
      <c r="B878" s="67">
        <v>7</v>
      </c>
      <c r="C878" s="38">
        <v>41449</v>
      </c>
      <c r="D878" s="194" t="s">
        <v>3682</v>
      </c>
      <c r="E878" s="242">
        <v>10</v>
      </c>
      <c r="F878" s="202" t="s">
        <v>3521</v>
      </c>
    </row>
    <row r="879" spans="1:6">
      <c r="A879" s="181">
        <v>41486</v>
      </c>
      <c r="B879" s="67">
        <v>7</v>
      </c>
      <c r="C879" s="38">
        <v>41449</v>
      </c>
      <c r="D879" s="194" t="s">
        <v>3682</v>
      </c>
      <c r="E879" s="242">
        <v>48</v>
      </c>
      <c r="F879" s="202" t="s">
        <v>3521</v>
      </c>
    </row>
    <row r="880" spans="1:6">
      <c r="A880" s="181">
        <v>41486</v>
      </c>
      <c r="B880" s="67">
        <v>7</v>
      </c>
      <c r="C880" s="38">
        <v>41449</v>
      </c>
      <c r="D880" s="194" t="s">
        <v>3682</v>
      </c>
      <c r="E880" s="242">
        <v>89</v>
      </c>
      <c r="F880" s="202" t="s">
        <v>3521</v>
      </c>
    </row>
    <row r="881" spans="1:8">
      <c r="A881" s="181">
        <v>41486</v>
      </c>
      <c r="B881" s="67">
        <v>7</v>
      </c>
      <c r="C881" s="38">
        <v>41449</v>
      </c>
      <c r="D881" s="194" t="s">
        <v>3682</v>
      </c>
      <c r="E881" s="242">
        <v>123</v>
      </c>
      <c r="F881" s="202" t="s">
        <v>3521</v>
      </c>
    </row>
    <row r="882" spans="1:8">
      <c r="A882" s="173">
        <v>41486</v>
      </c>
      <c r="B882" s="169">
        <v>7</v>
      </c>
      <c r="C882" s="167">
        <v>41449</v>
      </c>
      <c r="D882" s="192" t="s">
        <v>3682</v>
      </c>
      <c r="E882" s="257">
        <v>37.299999999999997</v>
      </c>
      <c r="F882" s="201" t="s">
        <v>3521</v>
      </c>
    </row>
    <row r="883" spans="1:8">
      <c r="A883" s="170">
        <v>41486</v>
      </c>
      <c r="B883" s="163">
        <v>435</v>
      </c>
      <c r="C883" s="172">
        <v>41472</v>
      </c>
      <c r="D883" s="190" t="s">
        <v>793</v>
      </c>
      <c r="E883" s="255">
        <v>110.44</v>
      </c>
      <c r="F883" s="199" t="s">
        <v>3725</v>
      </c>
    </row>
    <row r="884" spans="1:8">
      <c r="A884" s="173">
        <v>41486</v>
      </c>
      <c r="B884" s="169">
        <v>435</v>
      </c>
      <c r="C884" s="175">
        <v>41472</v>
      </c>
      <c r="D884" s="192" t="s">
        <v>793</v>
      </c>
      <c r="E884" s="257">
        <v>2</v>
      </c>
      <c r="F884" s="201" t="s">
        <v>3725</v>
      </c>
    </row>
    <row r="885" spans="1:8">
      <c r="A885" s="170">
        <v>41486</v>
      </c>
      <c r="B885" s="163">
        <v>453</v>
      </c>
      <c r="C885" s="172">
        <v>41480</v>
      </c>
      <c r="D885" s="190" t="s">
        <v>793</v>
      </c>
      <c r="E885" s="255">
        <v>1.71</v>
      </c>
      <c r="F885" s="199" t="s">
        <v>3812</v>
      </c>
      <c r="H885" s="186"/>
    </row>
    <row r="886" spans="1:8">
      <c r="A886" s="173">
        <v>41486</v>
      </c>
      <c r="B886" s="67">
        <v>291</v>
      </c>
      <c r="C886" s="180">
        <v>41480</v>
      </c>
      <c r="D886" s="194" t="s">
        <v>793</v>
      </c>
      <c r="E886" s="242">
        <v>70</v>
      </c>
      <c r="F886" s="202" t="s">
        <v>3812</v>
      </c>
      <c r="H886" s="186"/>
    </row>
    <row r="887" spans="1:8">
      <c r="A887" s="170">
        <v>41486</v>
      </c>
      <c r="B887" s="163">
        <v>291</v>
      </c>
      <c r="C887" s="172">
        <v>41450</v>
      </c>
      <c r="D887" s="190" t="s">
        <v>793</v>
      </c>
      <c r="E887" s="255">
        <v>144.21</v>
      </c>
      <c r="F887" s="199" t="s">
        <v>3710</v>
      </c>
      <c r="H887" s="186"/>
    </row>
    <row r="888" spans="1:8">
      <c r="A888" s="173">
        <v>41486</v>
      </c>
      <c r="B888" s="169">
        <v>291</v>
      </c>
      <c r="C888" s="175">
        <v>41450</v>
      </c>
      <c r="D888" s="192" t="s">
        <v>793</v>
      </c>
      <c r="E888" s="257">
        <v>2</v>
      </c>
      <c r="F888" s="201" t="s">
        <v>3710</v>
      </c>
      <c r="H888" s="186"/>
    </row>
    <row r="889" spans="1:8">
      <c r="A889" s="170">
        <v>41486</v>
      </c>
      <c r="B889" s="163">
        <v>365</v>
      </c>
      <c r="C889" s="172">
        <v>41450</v>
      </c>
      <c r="D889" s="190" t="s">
        <v>793</v>
      </c>
      <c r="E889" s="255">
        <v>3.52</v>
      </c>
      <c r="F889" s="199" t="s">
        <v>3710</v>
      </c>
      <c r="H889" s="186"/>
    </row>
    <row r="890" spans="1:8">
      <c r="A890" s="170">
        <v>41486</v>
      </c>
      <c r="B890" s="163">
        <v>98</v>
      </c>
      <c r="C890" s="161">
        <v>41472</v>
      </c>
      <c r="D890" s="190" t="s">
        <v>793</v>
      </c>
      <c r="E890" s="255">
        <v>58</v>
      </c>
      <c r="F890" s="199" t="s">
        <v>3452</v>
      </c>
    </row>
    <row r="891" spans="1:8">
      <c r="A891" s="173">
        <v>41486</v>
      </c>
      <c r="B891" s="169">
        <v>98</v>
      </c>
      <c r="C891" s="167">
        <v>41472</v>
      </c>
      <c r="D891" s="192" t="s">
        <v>793</v>
      </c>
      <c r="E891" s="257">
        <v>1.1599999999999999</v>
      </c>
      <c r="F891" s="201" t="s">
        <v>3452</v>
      </c>
    </row>
    <row r="892" spans="1:8">
      <c r="A892" s="170">
        <v>41486</v>
      </c>
      <c r="B892" s="163">
        <v>97</v>
      </c>
      <c r="C892" s="161">
        <v>41472</v>
      </c>
      <c r="D892" s="190" t="s">
        <v>793</v>
      </c>
      <c r="E892" s="255">
        <v>65.5</v>
      </c>
      <c r="F892" s="199" t="s">
        <v>3452</v>
      </c>
    </row>
    <row r="893" spans="1:8">
      <c r="A893" s="173">
        <v>41486</v>
      </c>
      <c r="B893" s="169">
        <v>97</v>
      </c>
      <c r="C893" s="167">
        <v>41472</v>
      </c>
      <c r="D893" s="192" t="s">
        <v>793</v>
      </c>
      <c r="E893" s="257">
        <v>1.31</v>
      </c>
      <c r="F893" s="201" t="s">
        <v>3452</v>
      </c>
    </row>
    <row r="894" spans="1:8">
      <c r="A894" s="180">
        <v>41486</v>
      </c>
      <c r="B894" s="67" t="s">
        <v>3822</v>
      </c>
      <c r="C894" s="38">
        <v>41397</v>
      </c>
      <c r="D894" s="194" t="s">
        <v>667</v>
      </c>
      <c r="E894" s="242">
        <v>7890</v>
      </c>
      <c r="F894" s="202" t="s">
        <v>3521</v>
      </c>
    </row>
    <row r="895" spans="1:8">
      <c r="A895" s="180">
        <v>41486</v>
      </c>
      <c r="B895" s="67">
        <v>49</v>
      </c>
      <c r="C895" s="38">
        <v>41242</v>
      </c>
      <c r="D895" s="194" t="s">
        <v>3823</v>
      </c>
      <c r="E895" s="242">
        <v>244</v>
      </c>
      <c r="F895" s="202" t="s">
        <v>3451</v>
      </c>
    </row>
    <row r="896" spans="1:8">
      <c r="A896" s="180">
        <v>41486</v>
      </c>
      <c r="B896" s="67">
        <v>66298</v>
      </c>
      <c r="C896" s="38">
        <v>41485</v>
      </c>
      <c r="D896" s="194" t="s">
        <v>844</v>
      </c>
      <c r="E896" s="242">
        <v>50.07</v>
      </c>
      <c r="F896" s="202" t="s">
        <v>3746</v>
      </c>
    </row>
    <row r="897" spans="1:6">
      <c r="A897" s="180">
        <v>41486</v>
      </c>
      <c r="B897" s="67">
        <v>436</v>
      </c>
      <c r="C897" s="38">
        <v>41472</v>
      </c>
      <c r="D897" s="194" t="s">
        <v>793</v>
      </c>
      <c r="E897" s="242">
        <v>10.06</v>
      </c>
      <c r="F897" s="202" t="s">
        <v>3746</v>
      </c>
    </row>
    <row r="898" spans="1:6">
      <c r="A898" s="180">
        <v>41486</v>
      </c>
      <c r="B898" s="67">
        <v>431</v>
      </c>
      <c r="C898" s="38">
        <v>41471</v>
      </c>
      <c r="D898" s="194" t="s">
        <v>793</v>
      </c>
      <c r="E898" s="242">
        <v>1.92</v>
      </c>
      <c r="F898" s="202" t="s">
        <v>3746</v>
      </c>
    </row>
    <row r="899" spans="1:6">
      <c r="A899" s="180">
        <v>41486</v>
      </c>
      <c r="B899" s="67">
        <v>412</v>
      </c>
      <c r="C899" s="38">
        <v>41466</v>
      </c>
      <c r="D899" s="194" t="s">
        <v>793</v>
      </c>
      <c r="E899" s="242">
        <v>215.26</v>
      </c>
      <c r="F899" s="202" t="s">
        <v>3746</v>
      </c>
    </row>
    <row r="900" spans="1:6">
      <c r="A900" s="170">
        <v>41486</v>
      </c>
      <c r="B900" s="163">
        <v>269</v>
      </c>
      <c r="C900" s="161">
        <v>41471</v>
      </c>
      <c r="D900" s="190" t="s">
        <v>793</v>
      </c>
      <c r="E900" s="255">
        <v>88</v>
      </c>
      <c r="F900" s="199" t="s">
        <v>3746</v>
      </c>
    </row>
    <row r="901" spans="1:6">
      <c r="A901" s="173">
        <v>41486</v>
      </c>
      <c r="B901" s="169">
        <v>269</v>
      </c>
      <c r="C901" s="167">
        <v>41471</v>
      </c>
      <c r="D901" s="192" t="s">
        <v>793</v>
      </c>
      <c r="E901" s="257">
        <v>2</v>
      </c>
      <c r="F901" s="201" t="s">
        <v>3746</v>
      </c>
    </row>
    <row r="902" spans="1:6">
      <c r="A902" s="170">
        <v>41486</v>
      </c>
      <c r="B902" s="163">
        <v>273</v>
      </c>
      <c r="C902" s="161">
        <v>41472</v>
      </c>
      <c r="D902" s="190" t="s">
        <v>793</v>
      </c>
      <c r="E902" s="255">
        <v>481.06</v>
      </c>
      <c r="F902" s="199" t="s">
        <v>3746</v>
      </c>
    </row>
    <row r="903" spans="1:6">
      <c r="A903" s="173">
        <v>41486</v>
      </c>
      <c r="B903" s="169">
        <v>273</v>
      </c>
      <c r="C903" s="167">
        <v>41472</v>
      </c>
      <c r="D903" s="192" t="s">
        <v>793</v>
      </c>
      <c r="E903" s="257">
        <v>2</v>
      </c>
      <c r="F903" s="201" t="s">
        <v>3746</v>
      </c>
    </row>
    <row r="904" spans="1:6">
      <c r="A904" s="170">
        <v>41486</v>
      </c>
      <c r="B904" s="163">
        <v>267</v>
      </c>
      <c r="C904" s="161">
        <v>41466</v>
      </c>
      <c r="D904" s="190" t="s">
        <v>793</v>
      </c>
      <c r="E904" s="255">
        <v>10563.88</v>
      </c>
      <c r="F904" s="199" t="s">
        <v>3746</v>
      </c>
    </row>
    <row r="905" spans="1:6">
      <c r="A905" s="173">
        <v>41486</v>
      </c>
      <c r="B905" s="169">
        <v>267</v>
      </c>
      <c r="C905" s="167">
        <v>41466</v>
      </c>
      <c r="D905" s="192" t="s">
        <v>793</v>
      </c>
      <c r="E905" s="257">
        <v>2</v>
      </c>
      <c r="F905" s="201" t="s">
        <v>3746</v>
      </c>
    </row>
    <row r="906" spans="1:6">
      <c r="A906" s="170">
        <v>41486</v>
      </c>
      <c r="B906" s="163">
        <v>267</v>
      </c>
      <c r="C906" s="161">
        <v>41466</v>
      </c>
      <c r="D906" s="190" t="s">
        <v>793</v>
      </c>
      <c r="E906" s="255">
        <v>10563.88</v>
      </c>
      <c r="F906" s="199" t="s">
        <v>3746</v>
      </c>
    </row>
    <row r="907" spans="1:6">
      <c r="A907" s="173">
        <v>41486</v>
      </c>
      <c r="B907" s="169">
        <v>267</v>
      </c>
      <c r="C907" s="167">
        <v>41466</v>
      </c>
      <c r="D907" s="192" t="s">
        <v>793</v>
      </c>
      <c r="E907" s="257">
        <v>2</v>
      </c>
      <c r="F907" s="201" t="s">
        <v>3746</v>
      </c>
    </row>
    <row r="908" spans="1:6">
      <c r="A908" s="170">
        <v>41486</v>
      </c>
      <c r="B908" s="163">
        <v>176</v>
      </c>
      <c r="C908" s="161">
        <v>41423</v>
      </c>
      <c r="D908" s="190" t="s">
        <v>793</v>
      </c>
      <c r="E908" s="255">
        <v>1949.99</v>
      </c>
      <c r="F908" s="199" t="s">
        <v>3725</v>
      </c>
    </row>
    <row r="909" spans="1:6">
      <c r="A909" s="173">
        <v>41486</v>
      </c>
      <c r="B909" s="169">
        <v>176</v>
      </c>
      <c r="C909" s="167">
        <v>41423</v>
      </c>
      <c r="D909" s="192" t="s">
        <v>793</v>
      </c>
      <c r="E909" s="257">
        <v>2</v>
      </c>
      <c r="F909" s="201" t="s">
        <v>3725</v>
      </c>
    </row>
    <row r="910" spans="1:6">
      <c r="A910" s="170">
        <v>41486</v>
      </c>
      <c r="B910" s="163">
        <v>275</v>
      </c>
      <c r="C910" s="161">
        <v>41472</v>
      </c>
      <c r="D910" s="190" t="s">
        <v>793</v>
      </c>
      <c r="E910" s="255">
        <v>246.04</v>
      </c>
      <c r="F910" s="199" t="s">
        <v>3725</v>
      </c>
    </row>
    <row r="911" spans="1:6">
      <c r="A911" s="173">
        <v>41486</v>
      </c>
      <c r="B911" s="169">
        <v>275</v>
      </c>
      <c r="C911" s="167">
        <v>41472</v>
      </c>
      <c r="D911" s="192" t="s">
        <v>793</v>
      </c>
      <c r="E911" s="257">
        <v>2</v>
      </c>
      <c r="F911" s="201" t="s">
        <v>3725</v>
      </c>
    </row>
    <row r="912" spans="1:6">
      <c r="A912" s="170">
        <v>41486</v>
      </c>
      <c r="B912" s="163">
        <v>265</v>
      </c>
      <c r="C912" s="161">
        <v>41465</v>
      </c>
      <c r="D912" s="190" t="s">
        <v>793</v>
      </c>
      <c r="E912" s="255">
        <v>1070.1400000000001</v>
      </c>
      <c r="F912" s="199" t="s">
        <v>3725</v>
      </c>
    </row>
    <row r="913" spans="1:6">
      <c r="A913" s="173">
        <v>41486</v>
      </c>
      <c r="B913" s="169">
        <v>265</v>
      </c>
      <c r="C913" s="167">
        <v>41465</v>
      </c>
      <c r="D913" s="192" t="s">
        <v>793</v>
      </c>
      <c r="E913" s="257">
        <v>2</v>
      </c>
      <c r="F913" s="201" t="s">
        <v>3725</v>
      </c>
    </row>
    <row r="914" spans="1:6">
      <c r="A914" s="180">
        <v>41486</v>
      </c>
      <c r="B914" s="67">
        <v>300</v>
      </c>
      <c r="C914" s="38">
        <v>41423</v>
      </c>
      <c r="D914" s="194" t="s">
        <v>793</v>
      </c>
      <c r="E914" s="242">
        <v>39.01</v>
      </c>
      <c r="F914" s="202" t="s">
        <v>3725</v>
      </c>
    </row>
    <row r="915" spans="1:6">
      <c r="A915" s="180">
        <v>41486</v>
      </c>
      <c r="B915" s="67">
        <v>410</v>
      </c>
      <c r="C915" s="38">
        <v>41465</v>
      </c>
      <c r="D915" s="194" t="s">
        <v>793</v>
      </c>
      <c r="E915" s="242">
        <v>26.1</v>
      </c>
      <c r="F915" s="202" t="s">
        <v>3725</v>
      </c>
    </row>
    <row r="916" spans="1:6">
      <c r="A916" s="180">
        <v>41486</v>
      </c>
      <c r="B916" s="67">
        <v>438</v>
      </c>
      <c r="C916" s="38">
        <v>41472</v>
      </c>
      <c r="D916" s="194" t="s">
        <v>793</v>
      </c>
      <c r="E916" s="242">
        <v>6.01</v>
      </c>
      <c r="F916" s="202" t="s">
        <v>3725</v>
      </c>
    </row>
    <row r="917" spans="1:6">
      <c r="A917" s="180">
        <v>41487</v>
      </c>
      <c r="B917" s="114"/>
      <c r="C917" s="38">
        <v>41487</v>
      </c>
      <c r="D917" s="194" t="s">
        <v>3880</v>
      </c>
      <c r="E917" s="242">
        <v>130</v>
      </c>
      <c r="F917" s="202" t="s">
        <v>3725</v>
      </c>
    </row>
    <row r="918" spans="1:6">
      <c r="A918" s="180">
        <v>41487</v>
      </c>
      <c r="B918" s="114"/>
      <c r="C918" s="38">
        <v>41487</v>
      </c>
      <c r="D918" s="194" t="s">
        <v>3880</v>
      </c>
      <c r="E918" s="242">
        <v>130</v>
      </c>
      <c r="F918" s="202" t="s">
        <v>3725</v>
      </c>
    </row>
    <row r="919" spans="1:6">
      <c r="A919" s="180">
        <v>41487</v>
      </c>
      <c r="B919" s="114"/>
      <c r="C919" s="38">
        <v>41487</v>
      </c>
      <c r="D919" s="194" t="s">
        <v>3880</v>
      </c>
      <c r="E919" s="242">
        <v>130</v>
      </c>
      <c r="F919" s="202" t="s">
        <v>3725</v>
      </c>
    </row>
    <row r="920" spans="1:6">
      <c r="A920" s="180">
        <v>41487</v>
      </c>
      <c r="B920" s="114"/>
      <c r="C920" s="38">
        <v>41487</v>
      </c>
      <c r="D920" s="194" t="s">
        <v>3880</v>
      </c>
      <c r="E920" s="242">
        <v>290</v>
      </c>
      <c r="F920" s="202" t="s">
        <v>3725</v>
      </c>
    </row>
    <row r="921" spans="1:6">
      <c r="A921" s="180">
        <v>41487</v>
      </c>
      <c r="B921" s="114"/>
      <c r="C921" s="38">
        <v>41487</v>
      </c>
      <c r="D921" s="194" t="s">
        <v>3880</v>
      </c>
      <c r="E921" s="242">
        <v>230</v>
      </c>
      <c r="F921" s="202" t="s">
        <v>3725</v>
      </c>
    </row>
    <row r="922" spans="1:6">
      <c r="A922" s="180">
        <v>41487</v>
      </c>
      <c r="B922" s="114"/>
      <c r="C922" s="38">
        <v>41487</v>
      </c>
      <c r="D922" s="194" t="s">
        <v>3880</v>
      </c>
      <c r="E922" s="242">
        <v>230</v>
      </c>
      <c r="F922" s="202" t="s">
        <v>3725</v>
      </c>
    </row>
    <row r="923" spans="1:6">
      <c r="A923" s="180">
        <v>41487</v>
      </c>
      <c r="B923" s="114"/>
      <c r="C923" s="38">
        <v>41487</v>
      </c>
      <c r="D923" s="194" t="s">
        <v>3880</v>
      </c>
      <c r="E923" s="242">
        <v>230</v>
      </c>
      <c r="F923" s="202" t="s">
        <v>3725</v>
      </c>
    </row>
    <row r="924" spans="1:6">
      <c r="A924" s="180">
        <v>41487</v>
      </c>
      <c r="B924" s="114"/>
      <c r="C924" s="38">
        <v>41487</v>
      </c>
      <c r="D924" s="194" t="s">
        <v>3880</v>
      </c>
      <c r="E924" s="242">
        <v>230</v>
      </c>
      <c r="F924" s="202" t="s">
        <v>3725</v>
      </c>
    </row>
    <row r="925" spans="1:6">
      <c r="A925" s="180">
        <v>41487</v>
      </c>
      <c r="B925" s="114"/>
      <c r="C925" s="38">
        <v>41487</v>
      </c>
      <c r="D925" s="194" t="s">
        <v>3880</v>
      </c>
      <c r="E925" s="242">
        <v>160</v>
      </c>
      <c r="F925" s="202" t="s">
        <v>3725</v>
      </c>
    </row>
    <row r="926" spans="1:6">
      <c r="A926" s="180">
        <v>41487</v>
      </c>
      <c r="B926" s="114"/>
      <c r="C926" s="38">
        <v>41487</v>
      </c>
      <c r="D926" s="194" t="s">
        <v>3880</v>
      </c>
      <c r="E926" s="242">
        <v>160</v>
      </c>
      <c r="F926" s="202" t="s">
        <v>3881</v>
      </c>
    </row>
    <row r="927" spans="1:6">
      <c r="A927" s="180">
        <v>41487</v>
      </c>
      <c r="B927" s="114"/>
      <c r="C927" s="38">
        <v>41487</v>
      </c>
      <c r="D927" s="194" t="s">
        <v>3880</v>
      </c>
      <c r="E927" s="242">
        <v>160</v>
      </c>
      <c r="F927" s="202" t="s">
        <v>3521</v>
      </c>
    </row>
    <row r="928" spans="1:6">
      <c r="A928" s="180">
        <v>41489</v>
      </c>
      <c r="B928" s="67">
        <v>15</v>
      </c>
      <c r="C928" s="38">
        <v>41457</v>
      </c>
      <c r="D928" s="194" t="s">
        <v>3824</v>
      </c>
      <c r="E928" s="242">
        <v>10532.3</v>
      </c>
      <c r="F928" s="202" t="s">
        <v>3521</v>
      </c>
    </row>
    <row r="929" spans="1:6">
      <c r="A929" s="170">
        <v>41489</v>
      </c>
      <c r="B929" s="163">
        <v>332</v>
      </c>
      <c r="C929" s="161">
        <v>41433</v>
      </c>
      <c r="D929" s="190" t="s">
        <v>793</v>
      </c>
      <c r="E929" s="255">
        <v>6548.07</v>
      </c>
      <c r="F929" s="199" t="s">
        <v>3521</v>
      </c>
    </row>
    <row r="930" spans="1:6">
      <c r="A930" s="173">
        <v>41489</v>
      </c>
      <c r="B930" s="169">
        <v>332</v>
      </c>
      <c r="C930" s="167">
        <v>41433</v>
      </c>
      <c r="D930" s="192" t="s">
        <v>793</v>
      </c>
      <c r="E930" s="257">
        <v>139.56</v>
      </c>
      <c r="F930" s="201" t="s">
        <v>3521</v>
      </c>
    </row>
    <row r="931" spans="1:6">
      <c r="A931" s="180">
        <v>41489</v>
      </c>
      <c r="B931" s="67" t="s">
        <v>3826</v>
      </c>
      <c r="C931" s="38">
        <v>41486</v>
      </c>
      <c r="D931" s="194" t="s">
        <v>3825</v>
      </c>
      <c r="E931" s="242">
        <v>400</v>
      </c>
      <c r="F931" s="202" t="s">
        <v>3710</v>
      </c>
    </row>
    <row r="932" spans="1:6">
      <c r="A932" s="180">
        <v>41489</v>
      </c>
      <c r="B932" s="67" t="s">
        <v>3827</v>
      </c>
      <c r="C932" s="38">
        <v>41485</v>
      </c>
      <c r="D932" s="194" t="s">
        <v>910</v>
      </c>
      <c r="E932" s="242">
        <v>300</v>
      </c>
      <c r="F932" s="202" t="s">
        <v>3710</v>
      </c>
    </row>
    <row r="933" spans="1:6">
      <c r="A933" s="180">
        <v>41489</v>
      </c>
      <c r="B933" s="67" t="s">
        <v>3829</v>
      </c>
      <c r="C933" s="38">
        <v>41454</v>
      </c>
      <c r="D933" s="194" t="s">
        <v>3828</v>
      </c>
      <c r="E933" s="242">
        <v>175.5</v>
      </c>
      <c r="F933" s="202" t="s">
        <v>3710</v>
      </c>
    </row>
    <row r="934" spans="1:6">
      <c r="A934" s="180">
        <v>41489</v>
      </c>
      <c r="B934" s="67" t="s">
        <v>3830</v>
      </c>
      <c r="C934" s="38">
        <v>41485</v>
      </c>
      <c r="D934" s="194" t="s">
        <v>3800</v>
      </c>
      <c r="E934" s="242">
        <v>3500</v>
      </c>
      <c r="F934" s="202" t="s">
        <v>3746</v>
      </c>
    </row>
    <row r="935" spans="1:6">
      <c r="A935" s="180">
        <v>41489</v>
      </c>
      <c r="B935" s="114"/>
      <c r="C935" s="125"/>
      <c r="D935" s="194" t="s">
        <v>3831</v>
      </c>
      <c r="E935" s="242">
        <v>910</v>
      </c>
      <c r="F935" s="202" t="s">
        <v>3746</v>
      </c>
    </row>
    <row r="936" spans="1:6">
      <c r="A936" s="180">
        <v>41489</v>
      </c>
      <c r="B936" s="67">
        <v>1</v>
      </c>
      <c r="C936" s="38">
        <v>41485</v>
      </c>
      <c r="D936" s="194" t="s">
        <v>3832</v>
      </c>
      <c r="E936" s="242">
        <v>3000</v>
      </c>
      <c r="F936" s="202" t="s">
        <v>3746</v>
      </c>
    </row>
    <row r="937" spans="1:6">
      <c r="A937" s="180">
        <v>41489</v>
      </c>
      <c r="B937" s="67">
        <v>5</v>
      </c>
      <c r="C937" s="38">
        <v>41486</v>
      </c>
      <c r="D937" s="194" t="s">
        <v>3799</v>
      </c>
      <c r="E937" s="242">
        <v>2926.23</v>
      </c>
      <c r="F937" s="202" t="s">
        <v>3746</v>
      </c>
    </row>
    <row r="938" spans="1:6">
      <c r="A938" s="180">
        <v>41489</v>
      </c>
      <c r="B938" s="67" t="s">
        <v>3834</v>
      </c>
      <c r="C938" s="38">
        <v>41480</v>
      </c>
      <c r="D938" s="194" t="s">
        <v>3833</v>
      </c>
      <c r="E938" s="242">
        <v>45140</v>
      </c>
      <c r="F938" s="202" t="s">
        <v>3812</v>
      </c>
    </row>
    <row r="939" spans="1:6">
      <c r="A939" s="170">
        <v>41489</v>
      </c>
      <c r="B939" s="163">
        <v>50003919</v>
      </c>
      <c r="C939" s="161">
        <v>41475</v>
      </c>
      <c r="D939" s="190" t="s">
        <v>554</v>
      </c>
      <c r="E939" s="255">
        <v>1275.3699999999999</v>
      </c>
      <c r="F939" s="199" t="s">
        <v>3835</v>
      </c>
    </row>
    <row r="940" spans="1:6">
      <c r="A940" s="173">
        <v>41489</v>
      </c>
      <c r="B940" s="169">
        <v>50003919</v>
      </c>
      <c r="C940" s="167">
        <v>41475</v>
      </c>
      <c r="D940" s="192" t="s">
        <v>554</v>
      </c>
      <c r="E940" s="257">
        <v>2</v>
      </c>
      <c r="F940" s="201" t="s">
        <v>3835</v>
      </c>
    </row>
    <row r="941" spans="1:6">
      <c r="A941" s="180">
        <v>41489</v>
      </c>
      <c r="B941" s="67">
        <v>50003918</v>
      </c>
      <c r="C941" s="38">
        <v>41458</v>
      </c>
      <c r="D941" s="194" t="s">
        <v>554</v>
      </c>
      <c r="E941" s="242">
        <v>315.16000000000003</v>
      </c>
      <c r="F941" s="202" t="s">
        <v>3451</v>
      </c>
    </row>
    <row r="942" spans="1:6">
      <c r="A942" s="170">
        <v>41492</v>
      </c>
      <c r="B942" s="163">
        <v>1782672210</v>
      </c>
      <c r="C942" s="161">
        <v>41462</v>
      </c>
      <c r="D942" s="190" t="s">
        <v>686</v>
      </c>
      <c r="E942" s="255">
        <v>36.6</v>
      </c>
      <c r="F942" s="199" t="s">
        <v>3453</v>
      </c>
    </row>
    <row r="943" spans="1:6">
      <c r="A943" s="181">
        <v>41492</v>
      </c>
      <c r="B943" s="67">
        <v>1782672210</v>
      </c>
      <c r="C943" s="38">
        <v>41462</v>
      </c>
      <c r="D943" s="194" t="s">
        <v>686</v>
      </c>
      <c r="E943" s="242">
        <v>36.6</v>
      </c>
      <c r="F943" s="202" t="s">
        <v>3521</v>
      </c>
    </row>
    <row r="944" spans="1:6">
      <c r="A944" s="173">
        <v>41492</v>
      </c>
      <c r="B944" s="169">
        <v>1782672210</v>
      </c>
      <c r="C944" s="167">
        <v>41462</v>
      </c>
      <c r="D944" s="192" t="s">
        <v>686</v>
      </c>
      <c r="E944" s="257">
        <v>9.15</v>
      </c>
      <c r="F944" s="201" t="s">
        <v>3452</v>
      </c>
    </row>
    <row r="945" spans="1:6">
      <c r="A945" s="181">
        <v>41492</v>
      </c>
      <c r="B945" s="67">
        <v>1775415582</v>
      </c>
      <c r="C945" s="38">
        <v>41462</v>
      </c>
      <c r="D945" s="194" t="s">
        <v>686</v>
      </c>
      <c r="E945" s="242">
        <v>24.93</v>
      </c>
      <c r="F945" s="202" t="s">
        <v>3453</v>
      </c>
    </row>
    <row r="946" spans="1:6">
      <c r="A946" s="170">
        <v>41495</v>
      </c>
      <c r="B946" s="271"/>
      <c r="C946" s="161">
        <v>41486</v>
      </c>
      <c r="D946" s="190" t="s">
        <v>3836</v>
      </c>
      <c r="E946" s="255">
        <v>3160</v>
      </c>
      <c r="F946" s="199" t="s">
        <v>3725</v>
      </c>
    </row>
    <row r="947" spans="1:6">
      <c r="A947" s="173">
        <v>41495</v>
      </c>
      <c r="B947" s="272"/>
      <c r="C947" s="167">
        <v>41486</v>
      </c>
      <c r="D947" s="192" t="s">
        <v>3836</v>
      </c>
      <c r="E947" s="257">
        <v>90</v>
      </c>
      <c r="F947" s="201" t="s">
        <v>3725</v>
      </c>
    </row>
    <row r="948" spans="1:6">
      <c r="A948" s="170">
        <v>41495</v>
      </c>
      <c r="B948" s="271"/>
      <c r="C948" s="161">
        <v>41486</v>
      </c>
      <c r="D948" s="190" t="s">
        <v>3837</v>
      </c>
      <c r="E948" s="255">
        <v>3260</v>
      </c>
      <c r="F948" s="199" t="s">
        <v>3725</v>
      </c>
    </row>
    <row r="949" spans="1:6">
      <c r="A949" s="173">
        <v>41495</v>
      </c>
      <c r="B949" s="272"/>
      <c r="C949" s="167">
        <v>41486</v>
      </c>
      <c r="D949" s="192" t="s">
        <v>3837</v>
      </c>
      <c r="E949" s="257">
        <v>120</v>
      </c>
      <c r="F949" s="201" t="s">
        <v>3725</v>
      </c>
    </row>
    <row r="950" spans="1:6">
      <c r="A950" s="180">
        <v>41495</v>
      </c>
      <c r="B950" s="67">
        <v>30</v>
      </c>
      <c r="C950" s="38">
        <v>41493</v>
      </c>
      <c r="D950" s="194" t="s">
        <v>3531</v>
      </c>
      <c r="E950" s="242">
        <v>5100</v>
      </c>
      <c r="F950" s="202" t="s">
        <v>3835</v>
      </c>
    </row>
    <row r="951" spans="1:6">
      <c r="A951" s="180">
        <v>41495</v>
      </c>
      <c r="B951" s="67">
        <v>35</v>
      </c>
      <c r="C951" s="38">
        <v>41454</v>
      </c>
      <c r="D951" s="194" t="s">
        <v>3838</v>
      </c>
      <c r="E951" s="242">
        <v>7869</v>
      </c>
      <c r="F951" s="202" t="s">
        <v>3835</v>
      </c>
    </row>
    <row r="952" spans="1:6">
      <c r="A952" s="180">
        <v>41495</v>
      </c>
      <c r="B952" s="67">
        <v>41</v>
      </c>
      <c r="C952" s="38">
        <v>41472</v>
      </c>
      <c r="D952" s="194" t="s">
        <v>3839</v>
      </c>
      <c r="E952" s="242">
        <v>127.5</v>
      </c>
      <c r="F952" s="202" t="s">
        <v>3746</v>
      </c>
    </row>
    <row r="953" spans="1:6">
      <c r="A953" s="180">
        <v>41495</v>
      </c>
      <c r="B953" s="67">
        <v>28</v>
      </c>
      <c r="C953" s="38">
        <v>41474</v>
      </c>
      <c r="D953" s="194" t="s">
        <v>3840</v>
      </c>
      <c r="E953" s="242">
        <v>244</v>
      </c>
      <c r="F953" s="202" t="s">
        <v>3746</v>
      </c>
    </row>
    <row r="954" spans="1:6">
      <c r="A954" s="180">
        <v>41495</v>
      </c>
      <c r="B954" s="67">
        <v>7</v>
      </c>
      <c r="C954" s="38">
        <v>41474</v>
      </c>
      <c r="D954" s="194" t="s">
        <v>3841</v>
      </c>
      <c r="E954" s="242">
        <v>10370</v>
      </c>
      <c r="F954" s="202" t="s">
        <v>3746</v>
      </c>
    </row>
    <row r="955" spans="1:6">
      <c r="A955" s="180">
        <v>41495</v>
      </c>
      <c r="B955" s="67">
        <v>1</v>
      </c>
      <c r="C955" s="38">
        <v>41485</v>
      </c>
      <c r="D955" s="194" t="s">
        <v>3842</v>
      </c>
      <c r="E955" s="242">
        <v>400</v>
      </c>
      <c r="F955" s="202" t="s">
        <v>3746</v>
      </c>
    </row>
    <row r="956" spans="1:6">
      <c r="A956" s="180">
        <v>41495</v>
      </c>
      <c r="B956" s="67">
        <v>183</v>
      </c>
      <c r="C956" s="38">
        <v>41472</v>
      </c>
      <c r="D956" s="194" t="s">
        <v>3843</v>
      </c>
      <c r="E956" s="242">
        <v>6600</v>
      </c>
      <c r="F956" s="202" t="s">
        <v>3746</v>
      </c>
    </row>
    <row r="957" spans="1:6">
      <c r="A957" s="180">
        <v>41495</v>
      </c>
      <c r="B957" s="67">
        <v>1246</v>
      </c>
      <c r="C957" s="38">
        <v>41475</v>
      </c>
      <c r="D957" s="194" t="s">
        <v>550</v>
      </c>
      <c r="E957" s="242">
        <v>3957</v>
      </c>
      <c r="F957" s="202" t="s">
        <v>3746</v>
      </c>
    </row>
    <row r="958" spans="1:6">
      <c r="A958" s="180">
        <v>41495</v>
      </c>
      <c r="B958" s="67">
        <v>40</v>
      </c>
      <c r="C958" s="38">
        <v>41478</v>
      </c>
      <c r="D958" s="194" t="s">
        <v>3499</v>
      </c>
      <c r="E958" s="242">
        <v>4392</v>
      </c>
      <c r="F958" s="202" t="s">
        <v>3746</v>
      </c>
    </row>
    <row r="959" spans="1:6">
      <c r="A959" s="180">
        <v>41495</v>
      </c>
      <c r="B959" s="67">
        <v>25</v>
      </c>
      <c r="C959" s="38">
        <v>41402</v>
      </c>
      <c r="D959" s="194" t="s">
        <v>3499</v>
      </c>
      <c r="E959" s="242">
        <v>12200</v>
      </c>
      <c r="F959" s="202" t="s">
        <v>3521</v>
      </c>
    </row>
    <row r="960" spans="1:6">
      <c r="A960" s="180">
        <v>41495</v>
      </c>
      <c r="B960" s="67">
        <v>34</v>
      </c>
      <c r="C960" s="38">
        <v>41472</v>
      </c>
      <c r="D960" s="194" t="s">
        <v>3844</v>
      </c>
      <c r="E960" s="242">
        <v>577.5</v>
      </c>
      <c r="F960" s="202" t="s">
        <v>3746</v>
      </c>
    </row>
    <row r="961" spans="1:8">
      <c r="A961" s="180">
        <v>41495</v>
      </c>
      <c r="B961" s="67">
        <v>11700935</v>
      </c>
      <c r="C961" s="38">
        <v>41485</v>
      </c>
      <c r="D961" s="194" t="s">
        <v>594</v>
      </c>
      <c r="E961" s="242">
        <v>798</v>
      </c>
      <c r="F961" s="202" t="s">
        <v>3746</v>
      </c>
    </row>
    <row r="962" spans="1:8">
      <c r="A962" s="180">
        <v>41495</v>
      </c>
      <c r="B962" s="114"/>
      <c r="C962" s="38">
        <v>41486</v>
      </c>
      <c r="D962" s="194" t="s">
        <v>3845</v>
      </c>
      <c r="E962" s="242">
        <v>1800</v>
      </c>
      <c r="F962" s="202" t="s">
        <v>3746</v>
      </c>
    </row>
    <row r="963" spans="1:8">
      <c r="A963" s="180">
        <v>41495</v>
      </c>
      <c r="B963" s="67">
        <v>39</v>
      </c>
      <c r="C963" s="38">
        <v>41469</v>
      </c>
      <c r="D963" s="194" t="s">
        <v>3838</v>
      </c>
      <c r="E963" s="242">
        <v>7869</v>
      </c>
      <c r="F963" s="202" t="s">
        <v>3835</v>
      </c>
    </row>
    <row r="964" spans="1:8">
      <c r="A964" s="180">
        <v>41495</v>
      </c>
      <c r="B964" s="67">
        <v>1</v>
      </c>
      <c r="C964" s="38">
        <v>41479</v>
      </c>
      <c r="D964" s="194" t="s">
        <v>3846</v>
      </c>
      <c r="E964" s="242">
        <v>183</v>
      </c>
      <c r="F964" s="202" t="s">
        <v>3812</v>
      </c>
    </row>
    <row r="965" spans="1:8">
      <c r="A965" s="180">
        <v>41495</v>
      </c>
      <c r="B965" s="67">
        <v>6468</v>
      </c>
      <c r="C965" s="38">
        <v>41474</v>
      </c>
      <c r="D965" s="194" t="s">
        <v>981</v>
      </c>
      <c r="E965" s="242">
        <v>1220</v>
      </c>
      <c r="F965" s="202" t="s">
        <v>3812</v>
      </c>
    </row>
    <row r="966" spans="1:8">
      <c r="A966" s="180">
        <v>41495</v>
      </c>
      <c r="B966" s="67">
        <v>23</v>
      </c>
      <c r="C966" s="38">
        <v>41479</v>
      </c>
      <c r="D966" s="194" t="s">
        <v>3847</v>
      </c>
      <c r="E966" s="242">
        <v>1243</v>
      </c>
      <c r="F966" s="202" t="s">
        <v>3812</v>
      </c>
    </row>
    <row r="967" spans="1:8" ht="20" customHeight="1">
      <c r="A967" s="170">
        <v>41513</v>
      </c>
      <c r="B967" s="273"/>
      <c r="C967" s="161">
        <v>41496</v>
      </c>
      <c r="D967" s="190" t="s">
        <v>3848</v>
      </c>
      <c r="E967" s="255">
        <v>3800</v>
      </c>
      <c r="F967" s="199" t="s">
        <v>3725</v>
      </c>
      <c r="G967" s="282" t="s">
        <v>3889</v>
      </c>
      <c r="H967" s="283" t="s">
        <v>4026</v>
      </c>
    </row>
    <row r="968" spans="1:8" ht="22" customHeight="1">
      <c r="A968" s="173">
        <v>41513</v>
      </c>
      <c r="B968" s="274"/>
      <c r="C968" s="167">
        <v>41496</v>
      </c>
      <c r="D968" s="192" t="s">
        <v>3848</v>
      </c>
      <c r="E968" s="257">
        <v>150</v>
      </c>
      <c r="F968" s="201" t="s">
        <v>3725</v>
      </c>
      <c r="G968" s="282"/>
      <c r="H968" s="283"/>
    </row>
    <row r="969" spans="1:8">
      <c r="A969" s="180">
        <v>41514</v>
      </c>
      <c r="B969" s="114"/>
      <c r="C969" s="38">
        <v>41513</v>
      </c>
      <c r="D969" s="194" t="s">
        <v>3849</v>
      </c>
      <c r="E969" s="242">
        <v>200</v>
      </c>
      <c r="F969" s="202" t="s">
        <v>3835</v>
      </c>
    </row>
    <row r="970" spans="1:8">
      <c r="A970" s="180">
        <v>41514</v>
      </c>
      <c r="B970" s="67">
        <v>14</v>
      </c>
      <c r="C970" s="38">
        <v>41479</v>
      </c>
      <c r="D970" s="194" t="s">
        <v>3850</v>
      </c>
      <c r="E970" s="242">
        <v>2121.6</v>
      </c>
      <c r="F970" s="202" t="s">
        <v>3835</v>
      </c>
    </row>
    <row r="971" spans="1:8">
      <c r="A971" s="180">
        <v>41514</v>
      </c>
      <c r="B971" s="67" t="s">
        <v>3852</v>
      </c>
      <c r="C971" s="38">
        <v>41457</v>
      </c>
      <c r="D971" s="194" t="s">
        <v>3851</v>
      </c>
      <c r="E971" s="242">
        <v>250</v>
      </c>
      <c r="F971" s="202" t="s">
        <v>3835</v>
      </c>
    </row>
    <row r="972" spans="1:8">
      <c r="A972" s="180">
        <v>41514</v>
      </c>
      <c r="B972" s="67" t="s">
        <v>3626</v>
      </c>
      <c r="C972" s="38">
        <v>41463</v>
      </c>
      <c r="D972" s="194" t="s">
        <v>3853</v>
      </c>
      <c r="E972" s="242">
        <v>480</v>
      </c>
      <c r="F972" s="202" t="s">
        <v>3835</v>
      </c>
    </row>
    <row r="973" spans="1:8">
      <c r="A973" s="180">
        <v>41514</v>
      </c>
      <c r="B973" s="67" t="s">
        <v>3855</v>
      </c>
      <c r="C973" s="38">
        <v>41467</v>
      </c>
      <c r="D973" s="194" t="s">
        <v>3854</v>
      </c>
      <c r="E973" s="242">
        <v>154</v>
      </c>
      <c r="F973" s="202" t="s">
        <v>3835</v>
      </c>
    </row>
    <row r="974" spans="1:8">
      <c r="A974" s="170">
        <v>41514</v>
      </c>
      <c r="B974" s="163">
        <v>266</v>
      </c>
      <c r="C974" s="161">
        <v>41465</v>
      </c>
      <c r="D974" s="190" t="s">
        <v>793</v>
      </c>
      <c r="E974" s="255">
        <v>1882.9</v>
      </c>
      <c r="F974" s="199" t="s">
        <v>3835</v>
      </c>
    </row>
    <row r="975" spans="1:8">
      <c r="A975" s="173">
        <v>41514</v>
      </c>
      <c r="B975" s="169">
        <v>266</v>
      </c>
      <c r="C975" s="167">
        <v>41465</v>
      </c>
      <c r="D975" s="192" t="s">
        <v>793</v>
      </c>
      <c r="E975" s="257">
        <v>2</v>
      </c>
      <c r="F975" s="201" t="s">
        <v>3835</v>
      </c>
    </row>
    <row r="976" spans="1:8">
      <c r="A976" s="180">
        <v>41514</v>
      </c>
      <c r="B976" s="67">
        <v>411</v>
      </c>
      <c r="C976" s="38">
        <v>41465</v>
      </c>
      <c r="D976" s="194" t="s">
        <v>793</v>
      </c>
      <c r="E976" s="242">
        <v>43.45</v>
      </c>
      <c r="F976" s="202" t="s">
        <v>3835</v>
      </c>
    </row>
    <row r="977" spans="1:6">
      <c r="A977" s="180">
        <v>41514</v>
      </c>
      <c r="B977" s="67">
        <v>11</v>
      </c>
      <c r="C977" s="38">
        <v>41464</v>
      </c>
      <c r="D977" s="194" t="s">
        <v>3856</v>
      </c>
      <c r="E977" s="242">
        <v>1042</v>
      </c>
      <c r="F977" s="202" t="s">
        <v>3835</v>
      </c>
    </row>
    <row r="978" spans="1:6">
      <c r="A978" s="180">
        <v>41514</v>
      </c>
      <c r="B978" s="67">
        <v>59</v>
      </c>
      <c r="C978" s="38">
        <v>41470</v>
      </c>
      <c r="D978" s="194" t="s">
        <v>3857</v>
      </c>
      <c r="E978" s="242">
        <v>1518</v>
      </c>
      <c r="F978" s="202" t="s">
        <v>3835</v>
      </c>
    </row>
    <row r="979" spans="1:6">
      <c r="A979" s="180">
        <v>41514</v>
      </c>
      <c r="B979" s="67">
        <v>197</v>
      </c>
      <c r="C979" s="38">
        <v>41390</v>
      </c>
      <c r="D979" s="194" t="s">
        <v>3858</v>
      </c>
      <c r="E979" s="242">
        <v>158.6</v>
      </c>
      <c r="F979" s="202" t="s">
        <v>3451</v>
      </c>
    </row>
    <row r="980" spans="1:6">
      <c r="A980" s="180">
        <v>41515</v>
      </c>
      <c r="B980" s="67">
        <v>8617141</v>
      </c>
      <c r="C980" s="38"/>
      <c r="D980" s="194" t="s">
        <v>3604</v>
      </c>
      <c r="E980" s="242">
        <v>11.69</v>
      </c>
      <c r="F980" s="202" t="s">
        <v>3835</v>
      </c>
    </row>
    <row r="981" spans="1:6">
      <c r="A981" s="180">
        <v>41515</v>
      </c>
      <c r="B981" s="67">
        <v>8617141</v>
      </c>
      <c r="C981" s="38"/>
      <c r="D981" s="194" t="s">
        <v>3604</v>
      </c>
      <c r="E981" s="242">
        <v>14.78</v>
      </c>
      <c r="F981" s="202" t="s">
        <v>3835</v>
      </c>
    </row>
    <row r="982" spans="1:6">
      <c r="A982" s="180">
        <v>41517</v>
      </c>
      <c r="B982" s="67">
        <v>96</v>
      </c>
      <c r="C982" s="38">
        <v>41416</v>
      </c>
      <c r="D982" s="194" t="s">
        <v>3859</v>
      </c>
      <c r="E982" s="242">
        <v>1530</v>
      </c>
      <c r="F982" s="202" t="s">
        <v>3521</v>
      </c>
    </row>
    <row r="983" spans="1:6">
      <c r="A983" s="180">
        <v>41517</v>
      </c>
      <c r="B983" s="67">
        <v>10</v>
      </c>
      <c r="C983" s="38">
        <v>41481</v>
      </c>
      <c r="D983" s="194" t="s">
        <v>3860</v>
      </c>
      <c r="E983" s="242">
        <v>3050</v>
      </c>
      <c r="F983" s="202" t="s">
        <v>3835</v>
      </c>
    </row>
    <row r="984" spans="1:6">
      <c r="A984" s="180">
        <v>41520</v>
      </c>
      <c r="B984" s="67">
        <v>10</v>
      </c>
      <c r="C984" s="38">
        <v>41331</v>
      </c>
      <c r="D984" s="194" t="s">
        <v>3861</v>
      </c>
      <c r="E984" s="242">
        <v>5656.42</v>
      </c>
      <c r="F984" s="202" t="s">
        <v>542</v>
      </c>
    </row>
    <row r="985" spans="1:6">
      <c r="A985" s="170">
        <v>41520</v>
      </c>
      <c r="B985" s="163">
        <v>202</v>
      </c>
      <c r="C985" s="161">
        <v>41454</v>
      </c>
      <c r="D985" s="190" t="s">
        <v>3862</v>
      </c>
      <c r="E985" s="255">
        <v>1029.3800000000001</v>
      </c>
      <c r="F985" s="199" t="s">
        <v>3451</v>
      </c>
    </row>
    <row r="986" spans="1:6">
      <c r="A986" s="173">
        <v>41520</v>
      </c>
      <c r="B986" s="169">
        <v>202</v>
      </c>
      <c r="C986" s="167">
        <v>41454</v>
      </c>
      <c r="D986" s="192" t="s">
        <v>3862</v>
      </c>
      <c r="E986" s="257">
        <v>1029.3800000000001</v>
      </c>
      <c r="F986" s="201" t="s">
        <v>3453</v>
      </c>
    </row>
    <row r="987" spans="1:6">
      <c r="A987" s="180">
        <v>41520</v>
      </c>
      <c r="B987" s="67">
        <v>15</v>
      </c>
      <c r="C987" s="38">
        <v>41396</v>
      </c>
      <c r="D987" s="194" t="s">
        <v>3844</v>
      </c>
      <c r="E987" s="242">
        <v>3000</v>
      </c>
      <c r="F987" s="202" t="s">
        <v>3451</v>
      </c>
    </row>
    <row r="988" spans="1:6">
      <c r="A988" s="180">
        <v>41520</v>
      </c>
      <c r="B988" s="267"/>
      <c r="C988" s="38">
        <v>41520</v>
      </c>
      <c r="D988" s="194" t="s">
        <v>3863</v>
      </c>
      <c r="E988" s="242">
        <v>131.32</v>
      </c>
      <c r="F988" s="202" t="s">
        <v>3835</v>
      </c>
    </row>
    <row r="989" spans="1:6">
      <c r="A989" s="180">
        <v>41520</v>
      </c>
      <c r="B989" s="67">
        <v>1</v>
      </c>
      <c r="C989" s="38">
        <v>41457</v>
      </c>
      <c r="D989" s="194" t="s">
        <v>3864</v>
      </c>
      <c r="E989" s="242">
        <v>520</v>
      </c>
      <c r="F989" s="202" t="s">
        <v>3835</v>
      </c>
    </row>
    <row r="990" spans="1:6">
      <c r="A990" s="180">
        <v>41520</v>
      </c>
      <c r="B990" s="67">
        <v>274</v>
      </c>
      <c r="C990" s="38">
        <v>41472</v>
      </c>
      <c r="D990" s="194" t="s">
        <v>793</v>
      </c>
      <c r="E990" s="242">
        <v>31.5</v>
      </c>
      <c r="F990" s="202" t="s">
        <v>3812</v>
      </c>
    </row>
    <row r="991" spans="1:6">
      <c r="A991" s="180">
        <v>41520</v>
      </c>
      <c r="B991" s="67">
        <v>409</v>
      </c>
      <c r="C991" s="38">
        <v>41465</v>
      </c>
      <c r="D991" s="194" t="s">
        <v>793</v>
      </c>
      <c r="E991" s="242">
        <v>33.25</v>
      </c>
      <c r="F991" s="202" t="s">
        <v>3812</v>
      </c>
    </row>
    <row r="992" spans="1:6">
      <c r="A992" s="180">
        <v>41520</v>
      </c>
      <c r="B992" s="67">
        <v>437</v>
      </c>
      <c r="C992" s="38">
        <v>41472</v>
      </c>
      <c r="D992" s="194" t="s">
        <v>793</v>
      </c>
      <c r="E992" s="242">
        <v>0.77</v>
      </c>
      <c r="F992" s="202" t="s">
        <v>3812</v>
      </c>
    </row>
    <row r="993" spans="1:6">
      <c r="A993" s="170">
        <v>41520</v>
      </c>
      <c r="B993" s="163">
        <v>264</v>
      </c>
      <c r="C993" s="161">
        <v>41465</v>
      </c>
      <c r="D993" s="190" t="s">
        <v>793</v>
      </c>
      <c r="E993" s="255">
        <v>1503.51</v>
      </c>
      <c r="F993" s="199" t="s">
        <v>3812</v>
      </c>
    </row>
    <row r="994" spans="1:6">
      <c r="A994" s="173">
        <v>41520</v>
      </c>
      <c r="B994" s="169">
        <v>264</v>
      </c>
      <c r="C994" s="167">
        <v>41465</v>
      </c>
      <c r="D994" s="192" t="s">
        <v>793</v>
      </c>
      <c r="E994" s="257">
        <v>2</v>
      </c>
      <c r="F994" s="201" t="s">
        <v>3812</v>
      </c>
    </row>
    <row r="995" spans="1:6">
      <c r="A995" s="180">
        <v>41520</v>
      </c>
      <c r="B995" s="67">
        <v>35</v>
      </c>
      <c r="C995" s="38">
        <v>41478</v>
      </c>
      <c r="D995" s="194" t="s">
        <v>3865</v>
      </c>
      <c r="E995" s="242">
        <v>2440</v>
      </c>
      <c r="F995" s="202" t="s">
        <v>3746</v>
      </c>
    </row>
    <row r="996" spans="1:6">
      <c r="A996" s="180">
        <v>41520</v>
      </c>
      <c r="B996" s="67" t="s">
        <v>3866</v>
      </c>
      <c r="C996" s="38">
        <v>41485</v>
      </c>
      <c r="D996" s="194" t="s">
        <v>3594</v>
      </c>
      <c r="E996" s="242">
        <v>39.65</v>
      </c>
      <c r="F996" s="202" t="s">
        <v>3746</v>
      </c>
    </row>
    <row r="997" spans="1:6">
      <c r="A997" s="180">
        <v>41520</v>
      </c>
      <c r="B997" s="67" t="s">
        <v>3867</v>
      </c>
      <c r="C997" s="38">
        <v>41485</v>
      </c>
      <c r="D997" s="194" t="s">
        <v>3594</v>
      </c>
      <c r="E997" s="242">
        <v>95.16</v>
      </c>
      <c r="F997" s="202" t="s">
        <v>3746</v>
      </c>
    </row>
    <row r="998" spans="1:6">
      <c r="A998" s="180">
        <v>41520</v>
      </c>
      <c r="B998" s="67">
        <v>6</v>
      </c>
      <c r="C998" s="38">
        <v>41468</v>
      </c>
      <c r="D998" s="194" t="s">
        <v>3868</v>
      </c>
      <c r="E998" s="242">
        <v>1750</v>
      </c>
      <c r="F998" s="202" t="s">
        <v>3746</v>
      </c>
    </row>
    <row r="999" spans="1:6">
      <c r="A999" s="180">
        <v>41520</v>
      </c>
      <c r="B999" s="67" t="s">
        <v>3869</v>
      </c>
      <c r="C999" s="38">
        <v>41485</v>
      </c>
      <c r="D999" s="194" t="s">
        <v>3594</v>
      </c>
      <c r="E999" s="242">
        <v>39.65</v>
      </c>
      <c r="F999" s="202" t="s">
        <v>3710</v>
      </c>
    </row>
    <row r="1000" spans="1:6">
      <c r="A1000" s="180">
        <v>41520</v>
      </c>
      <c r="B1000" s="67">
        <v>117</v>
      </c>
      <c r="C1000" s="38">
        <v>41486</v>
      </c>
      <c r="D1000" s="194" t="s">
        <v>3870</v>
      </c>
      <c r="E1000" s="242">
        <v>600</v>
      </c>
      <c r="F1000" s="202" t="s">
        <v>3710</v>
      </c>
    </row>
    <row r="1001" spans="1:6">
      <c r="A1001" s="170">
        <v>41523</v>
      </c>
      <c r="B1001" s="163">
        <v>1782928531</v>
      </c>
      <c r="C1001" s="161">
        <v>41493</v>
      </c>
      <c r="D1001" s="190" t="s">
        <v>686</v>
      </c>
      <c r="E1001" s="255">
        <v>36.6</v>
      </c>
      <c r="F1001" s="199" t="s">
        <v>3521</v>
      </c>
    </row>
    <row r="1002" spans="1:6">
      <c r="A1002" s="181">
        <v>41523</v>
      </c>
      <c r="B1002" s="67">
        <v>1782928531</v>
      </c>
      <c r="C1002" s="38">
        <v>41493</v>
      </c>
      <c r="D1002" s="194" t="s">
        <v>686</v>
      </c>
      <c r="E1002" s="242">
        <v>62.95</v>
      </c>
      <c r="F1002" s="202" t="s">
        <v>3835</v>
      </c>
    </row>
    <row r="1003" spans="1:6">
      <c r="A1003" s="181">
        <v>41523</v>
      </c>
      <c r="B1003" s="67">
        <v>1782928531</v>
      </c>
      <c r="C1003" s="38">
        <v>41493</v>
      </c>
      <c r="D1003" s="194" t="s">
        <v>686</v>
      </c>
      <c r="E1003" s="242">
        <v>36.6</v>
      </c>
      <c r="F1003" s="202" t="s">
        <v>3453</v>
      </c>
    </row>
    <row r="1004" spans="1:6">
      <c r="A1004" s="173">
        <v>41523</v>
      </c>
      <c r="B1004" s="169">
        <v>1782928531</v>
      </c>
      <c r="C1004" s="167">
        <v>41493</v>
      </c>
      <c r="D1004" s="192" t="s">
        <v>686</v>
      </c>
      <c r="E1004" s="257">
        <v>11.65</v>
      </c>
      <c r="F1004" s="201" t="s">
        <v>3452</v>
      </c>
    </row>
    <row r="1005" spans="1:6">
      <c r="A1005" s="180">
        <v>41524</v>
      </c>
      <c r="B1005" s="67">
        <v>6141960</v>
      </c>
      <c r="C1005" s="38">
        <v>41521</v>
      </c>
      <c r="D1005" s="194" t="s">
        <v>3734</v>
      </c>
      <c r="E1005" s="242">
        <v>70.69</v>
      </c>
      <c r="F1005" s="202" t="s">
        <v>3452</v>
      </c>
    </row>
    <row r="1006" spans="1:6">
      <c r="A1006" s="180">
        <v>41530</v>
      </c>
      <c r="B1006" s="67" t="s">
        <v>3872</v>
      </c>
      <c r="C1006" s="38">
        <v>41517</v>
      </c>
      <c r="D1006" s="194" t="s">
        <v>3871</v>
      </c>
      <c r="E1006" s="242">
        <v>50</v>
      </c>
      <c r="F1006" s="202" t="s">
        <v>3710</v>
      </c>
    </row>
    <row r="1007" spans="1:6">
      <c r="A1007" s="180">
        <v>41530</v>
      </c>
      <c r="B1007" s="67">
        <v>238</v>
      </c>
      <c r="C1007" s="38">
        <v>41478</v>
      </c>
      <c r="D1007" s="194" t="s">
        <v>3873</v>
      </c>
      <c r="E1007" s="242">
        <v>6215.9</v>
      </c>
      <c r="F1007" s="202" t="s">
        <v>3812</v>
      </c>
    </row>
    <row r="1008" spans="1:6">
      <c r="A1008" s="180">
        <v>41530</v>
      </c>
      <c r="B1008" s="67">
        <v>143</v>
      </c>
      <c r="C1008" s="38">
        <v>41492</v>
      </c>
      <c r="D1008" s="194" t="s">
        <v>327</v>
      </c>
      <c r="E1008" s="242">
        <v>315</v>
      </c>
      <c r="F1008" s="202" t="s">
        <v>3812</v>
      </c>
    </row>
    <row r="1009" spans="1:6">
      <c r="A1009" s="180">
        <v>41530</v>
      </c>
      <c r="B1009" s="67">
        <v>471</v>
      </c>
      <c r="C1009" s="38">
        <v>41485</v>
      </c>
      <c r="D1009" s="194" t="s">
        <v>793</v>
      </c>
      <c r="E1009" s="242">
        <v>3.17</v>
      </c>
      <c r="F1009" s="202" t="s">
        <v>3812</v>
      </c>
    </row>
    <row r="1010" spans="1:6">
      <c r="A1010" s="170">
        <v>41530</v>
      </c>
      <c r="B1010" s="163">
        <v>307</v>
      </c>
      <c r="C1010" s="161">
        <v>41485</v>
      </c>
      <c r="D1010" s="190" t="s">
        <v>793</v>
      </c>
      <c r="E1010" s="255">
        <v>130</v>
      </c>
      <c r="F1010" s="199" t="s">
        <v>3812</v>
      </c>
    </row>
    <row r="1011" spans="1:6">
      <c r="A1011" s="173">
        <v>41530</v>
      </c>
      <c r="B1011" s="169">
        <v>307</v>
      </c>
      <c r="C1011" s="167">
        <v>41485</v>
      </c>
      <c r="D1011" s="192" t="s">
        <v>793</v>
      </c>
      <c r="E1011" s="257">
        <v>2</v>
      </c>
      <c r="F1011" s="201" t="s">
        <v>3812</v>
      </c>
    </row>
    <row r="1012" spans="1:6">
      <c r="A1012" s="180">
        <v>41530</v>
      </c>
      <c r="B1012" s="67">
        <v>493</v>
      </c>
      <c r="C1012" s="38">
        <v>41494</v>
      </c>
      <c r="D1012" s="194" t="s">
        <v>793</v>
      </c>
      <c r="E1012" s="242">
        <v>266.33999999999997</v>
      </c>
      <c r="F1012" s="202" t="s">
        <v>3835</v>
      </c>
    </row>
    <row r="1013" spans="1:6">
      <c r="A1013" s="180">
        <v>41530</v>
      </c>
      <c r="B1013" s="67">
        <v>69</v>
      </c>
      <c r="C1013" s="38">
        <v>41524</v>
      </c>
      <c r="D1013" s="194" t="s">
        <v>3874</v>
      </c>
      <c r="E1013" s="242">
        <v>183</v>
      </c>
      <c r="F1013" s="202" t="s">
        <v>3835</v>
      </c>
    </row>
    <row r="1014" spans="1:6">
      <c r="A1014" s="180">
        <v>41530</v>
      </c>
      <c r="B1014" s="67">
        <v>19</v>
      </c>
      <c r="C1014" s="38">
        <v>41523</v>
      </c>
      <c r="D1014" s="194" t="s">
        <v>3875</v>
      </c>
      <c r="E1014" s="242">
        <v>2784.3</v>
      </c>
      <c r="F1014" s="202" t="s">
        <v>3835</v>
      </c>
    </row>
    <row r="1015" spans="1:6">
      <c r="A1015" s="180">
        <v>41530</v>
      </c>
      <c r="B1015" s="267"/>
      <c r="C1015" s="267"/>
      <c r="D1015" s="194" t="s">
        <v>3876</v>
      </c>
      <c r="E1015" s="242">
        <v>3000</v>
      </c>
      <c r="F1015" s="202" t="s">
        <v>3746</v>
      </c>
    </row>
    <row r="1016" spans="1:6">
      <c r="A1016" s="180">
        <v>41530</v>
      </c>
      <c r="B1016" s="67">
        <v>27</v>
      </c>
      <c r="C1016" s="38">
        <v>41469</v>
      </c>
      <c r="D1016" s="194" t="s">
        <v>3877</v>
      </c>
      <c r="E1016" s="242">
        <v>875</v>
      </c>
      <c r="F1016" s="202" t="s">
        <v>3746</v>
      </c>
    </row>
    <row r="1017" spans="1:6">
      <c r="A1017" s="180">
        <v>41530</v>
      </c>
      <c r="B1017" s="67">
        <v>28</v>
      </c>
      <c r="C1017" s="38">
        <v>41469</v>
      </c>
      <c r="D1017" s="194" t="s">
        <v>3877</v>
      </c>
      <c r="E1017" s="242">
        <v>875</v>
      </c>
      <c r="F1017" s="202" t="s">
        <v>3746</v>
      </c>
    </row>
    <row r="1018" spans="1:6">
      <c r="A1018" s="180">
        <v>41530</v>
      </c>
      <c r="B1018" s="114"/>
      <c r="C1018" s="38">
        <v>41524</v>
      </c>
      <c r="D1018" s="194" t="s">
        <v>3644</v>
      </c>
      <c r="E1018" s="242">
        <v>240</v>
      </c>
      <c r="F1018" s="202" t="s">
        <v>3746</v>
      </c>
    </row>
    <row r="1019" spans="1:6">
      <c r="A1019" s="180">
        <v>41530</v>
      </c>
      <c r="B1019" s="67">
        <v>1</v>
      </c>
      <c r="C1019" s="38">
        <v>41473</v>
      </c>
      <c r="D1019" s="194" t="s">
        <v>3878</v>
      </c>
      <c r="E1019" s="242">
        <v>564.29999999999995</v>
      </c>
      <c r="F1019" s="202" t="s">
        <v>3746</v>
      </c>
    </row>
    <row r="1020" spans="1:6">
      <c r="A1020" s="180">
        <v>41530</v>
      </c>
      <c r="B1020" s="67">
        <v>362</v>
      </c>
      <c r="C1020" s="38">
        <v>41480</v>
      </c>
      <c r="D1020" s="194" t="s">
        <v>3879</v>
      </c>
      <c r="E1020" s="242">
        <v>36.6</v>
      </c>
      <c r="F1020" s="202" t="s">
        <v>3746</v>
      </c>
    </row>
    <row r="1021" spans="1:6">
      <c r="A1021" s="180">
        <v>41530</v>
      </c>
      <c r="B1021" s="67">
        <v>172</v>
      </c>
      <c r="C1021" s="38">
        <v>41454</v>
      </c>
      <c r="D1021" s="194" t="s">
        <v>3609</v>
      </c>
      <c r="E1021" s="242">
        <v>55</v>
      </c>
      <c r="F1021" s="202" t="s">
        <v>3452</v>
      </c>
    </row>
    <row r="1022" spans="1:6">
      <c r="A1022" s="180">
        <v>41530</v>
      </c>
      <c r="B1022" s="67">
        <v>19</v>
      </c>
      <c r="C1022" s="38">
        <v>41493</v>
      </c>
      <c r="D1022" s="194" t="s">
        <v>313</v>
      </c>
      <c r="E1022" s="242">
        <v>676.26</v>
      </c>
      <c r="F1022" s="202" t="s">
        <v>3725</v>
      </c>
    </row>
    <row r="1023" spans="1:6">
      <c r="A1023" s="180">
        <v>41530</v>
      </c>
      <c r="B1023" s="67">
        <v>33</v>
      </c>
      <c r="C1023" s="38">
        <v>41510</v>
      </c>
      <c r="D1023" s="194" t="s">
        <v>313</v>
      </c>
      <c r="E1023" s="242">
        <v>503.88</v>
      </c>
      <c r="F1023" s="202" t="s">
        <v>3725</v>
      </c>
    </row>
    <row r="1024" spans="1:6">
      <c r="A1024" s="180">
        <v>41530</v>
      </c>
      <c r="B1024" s="67">
        <v>113</v>
      </c>
      <c r="C1024" s="38">
        <v>41494</v>
      </c>
      <c r="D1024" s="194" t="s">
        <v>793</v>
      </c>
      <c r="E1024" s="242">
        <v>1652.4</v>
      </c>
      <c r="F1024" s="202" t="s">
        <v>3725</v>
      </c>
    </row>
    <row r="1025" spans="1:6">
      <c r="A1025" s="180">
        <v>41530</v>
      </c>
      <c r="B1025" s="67">
        <v>491</v>
      </c>
      <c r="C1025" s="38">
        <v>41489</v>
      </c>
      <c r="D1025" s="194" t="s">
        <v>793</v>
      </c>
      <c r="E1025" s="242">
        <v>152.12</v>
      </c>
      <c r="F1025" s="202" t="s">
        <v>3521</v>
      </c>
    </row>
    <row r="1026" spans="1:6">
      <c r="A1026" s="180">
        <v>41530</v>
      </c>
      <c r="B1026" s="67">
        <v>469</v>
      </c>
      <c r="C1026" s="38">
        <v>41485</v>
      </c>
      <c r="D1026" s="194" t="s">
        <v>793</v>
      </c>
      <c r="E1026" s="242">
        <v>9.0500000000000007</v>
      </c>
      <c r="F1026" s="202" t="s">
        <v>3521</v>
      </c>
    </row>
    <row r="1027" spans="1:6">
      <c r="A1027" s="170">
        <v>41530</v>
      </c>
      <c r="B1027" s="163">
        <v>305</v>
      </c>
      <c r="C1027" s="161">
        <v>41485</v>
      </c>
      <c r="D1027" s="190" t="s">
        <v>793</v>
      </c>
      <c r="E1027" s="255">
        <v>452.27</v>
      </c>
      <c r="F1027" s="199" t="s">
        <v>3521</v>
      </c>
    </row>
    <row r="1028" spans="1:6">
      <c r="A1028" s="173">
        <v>41530</v>
      </c>
      <c r="B1028" s="169">
        <v>305</v>
      </c>
      <c r="C1028" s="167">
        <v>41485</v>
      </c>
      <c r="D1028" s="192" t="s">
        <v>793</v>
      </c>
      <c r="E1028" s="257">
        <v>2</v>
      </c>
      <c r="F1028" s="201" t="s">
        <v>3521</v>
      </c>
    </row>
    <row r="1029" spans="1:6">
      <c r="A1029" s="170">
        <v>41530</v>
      </c>
      <c r="B1029" s="163">
        <v>17</v>
      </c>
      <c r="C1029" s="161">
        <v>41513</v>
      </c>
      <c r="D1029" s="190" t="s">
        <v>3422</v>
      </c>
      <c r="E1029" s="255">
        <v>2004</v>
      </c>
      <c r="F1029" s="199" t="s">
        <v>3521</v>
      </c>
    </row>
    <row r="1030" spans="1:6">
      <c r="A1030" s="173">
        <v>41530</v>
      </c>
      <c r="B1030" s="169">
        <v>17</v>
      </c>
      <c r="C1030" s="167">
        <v>41513</v>
      </c>
      <c r="D1030" s="192" t="s">
        <v>3422</v>
      </c>
      <c r="E1030" s="257">
        <v>2004</v>
      </c>
      <c r="F1030" s="201" t="s">
        <v>3453</v>
      </c>
    </row>
    <row r="1031" spans="1:6">
      <c r="A1031" s="180">
        <v>41530</v>
      </c>
      <c r="B1031" s="67">
        <v>50003911</v>
      </c>
      <c r="C1031" s="38">
        <v>41489</v>
      </c>
      <c r="D1031" s="194" t="s">
        <v>3634</v>
      </c>
      <c r="E1031" s="242">
        <v>128.72</v>
      </c>
      <c r="F1031" s="202" t="s">
        <v>3835</v>
      </c>
    </row>
    <row r="1032" spans="1:6">
      <c r="A1032" s="180">
        <v>41530</v>
      </c>
      <c r="B1032" s="67">
        <v>119</v>
      </c>
      <c r="C1032" s="38">
        <v>41485</v>
      </c>
      <c r="D1032" s="194" t="s">
        <v>3551</v>
      </c>
      <c r="E1032" s="242">
        <v>230.23</v>
      </c>
      <c r="F1032" s="202" t="s">
        <v>3453</v>
      </c>
    </row>
    <row r="1033" spans="1:6">
      <c r="A1033" s="180">
        <v>41530</v>
      </c>
      <c r="B1033" s="67">
        <v>119</v>
      </c>
      <c r="C1033" s="38">
        <v>41485</v>
      </c>
      <c r="D1033" s="194" t="s">
        <v>3551</v>
      </c>
      <c r="E1033" s="242">
        <v>230.23</v>
      </c>
      <c r="F1033" s="202" t="s">
        <v>3521</v>
      </c>
    </row>
    <row r="1034" spans="1:6">
      <c r="A1034" s="180">
        <v>41530</v>
      </c>
      <c r="B1034" s="67">
        <v>119</v>
      </c>
      <c r="C1034" s="38">
        <v>41485</v>
      </c>
      <c r="D1034" s="194" t="s">
        <v>3551</v>
      </c>
      <c r="E1034" s="242">
        <v>127.9</v>
      </c>
      <c r="F1034" s="202" t="s">
        <v>3812</v>
      </c>
    </row>
    <row r="1035" spans="1:6">
      <c r="A1035" s="180">
        <v>41531</v>
      </c>
      <c r="B1035" s="67">
        <v>155</v>
      </c>
      <c r="C1035" s="38">
        <v>41531</v>
      </c>
      <c r="D1035" s="194" t="s">
        <v>3976</v>
      </c>
      <c r="E1035" s="242">
        <v>180</v>
      </c>
      <c r="F1035" s="202" t="s">
        <v>3835</v>
      </c>
    </row>
    <row r="1036" spans="1:6">
      <c r="A1036" s="180">
        <v>41531</v>
      </c>
      <c r="B1036" s="67">
        <v>156</v>
      </c>
      <c r="C1036" s="38">
        <v>41531</v>
      </c>
      <c r="D1036" s="194" t="s">
        <v>3976</v>
      </c>
      <c r="E1036" s="242">
        <v>180</v>
      </c>
      <c r="F1036" s="202" t="s">
        <v>3835</v>
      </c>
    </row>
    <row r="1037" spans="1:6">
      <c r="A1037" s="180">
        <v>41531</v>
      </c>
      <c r="B1037" s="67">
        <v>157</v>
      </c>
      <c r="C1037" s="38">
        <v>41531</v>
      </c>
      <c r="D1037" s="194" t="s">
        <v>3976</v>
      </c>
      <c r="E1037" s="242">
        <v>180</v>
      </c>
      <c r="F1037" s="202" t="s">
        <v>3835</v>
      </c>
    </row>
    <row r="1038" spans="1:6">
      <c r="A1038" s="180">
        <v>41531</v>
      </c>
      <c r="B1038" s="67">
        <v>158</v>
      </c>
      <c r="C1038" s="38">
        <v>41531</v>
      </c>
      <c r="D1038" s="194" t="s">
        <v>3976</v>
      </c>
      <c r="E1038" s="242">
        <v>180</v>
      </c>
      <c r="F1038" s="202" t="s">
        <v>3835</v>
      </c>
    </row>
    <row r="1039" spans="1:6">
      <c r="A1039" s="180">
        <v>41541</v>
      </c>
      <c r="B1039" s="67">
        <v>618</v>
      </c>
      <c r="C1039" s="38">
        <v>41485</v>
      </c>
      <c r="D1039" s="194" t="s">
        <v>987</v>
      </c>
      <c r="E1039" s="242">
        <v>800</v>
      </c>
      <c r="F1039" s="202" t="s">
        <v>3835</v>
      </c>
    </row>
    <row r="1040" spans="1:6">
      <c r="A1040" s="180">
        <v>41541</v>
      </c>
      <c r="B1040" s="67">
        <v>699</v>
      </c>
      <c r="C1040" s="38">
        <v>41516</v>
      </c>
      <c r="D1040" s="194" t="s">
        <v>987</v>
      </c>
      <c r="E1040" s="242">
        <v>800</v>
      </c>
      <c r="F1040" s="202" t="s">
        <v>3835</v>
      </c>
    </row>
    <row r="1041" spans="1:6">
      <c r="A1041" s="180">
        <v>41541</v>
      </c>
      <c r="B1041" s="67">
        <v>146</v>
      </c>
      <c r="C1041" s="38">
        <v>41512</v>
      </c>
      <c r="D1041" s="194" t="s">
        <v>3882</v>
      </c>
      <c r="E1041" s="242">
        <v>1560</v>
      </c>
      <c r="F1041" s="202" t="s">
        <v>3835</v>
      </c>
    </row>
    <row r="1042" spans="1:6">
      <c r="A1042" s="180">
        <v>41541</v>
      </c>
      <c r="B1042" s="67">
        <v>32</v>
      </c>
      <c r="C1042" s="38">
        <v>41454</v>
      </c>
      <c r="D1042" s="194" t="s">
        <v>3883</v>
      </c>
      <c r="E1042" s="242">
        <v>5746.95</v>
      </c>
      <c r="F1042" s="202" t="s">
        <v>3835</v>
      </c>
    </row>
    <row r="1043" spans="1:6">
      <c r="A1043" s="180">
        <v>41541</v>
      </c>
      <c r="B1043" s="67" t="s">
        <v>3884</v>
      </c>
      <c r="C1043" s="38">
        <v>41516</v>
      </c>
      <c r="D1043" s="194" t="s">
        <v>3594</v>
      </c>
      <c r="E1043" s="242">
        <v>21.96</v>
      </c>
      <c r="F1043" s="202" t="s">
        <v>3521</v>
      </c>
    </row>
    <row r="1044" spans="1:6">
      <c r="A1044" s="180">
        <v>41541</v>
      </c>
      <c r="B1044" s="67">
        <v>2</v>
      </c>
      <c r="C1044" s="38">
        <v>41520</v>
      </c>
      <c r="D1044" s="194" t="s">
        <v>3757</v>
      </c>
      <c r="E1044" s="242">
        <v>6100</v>
      </c>
      <c r="F1044" s="202" t="s">
        <v>3521</v>
      </c>
    </row>
    <row r="1045" spans="1:6">
      <c r="A1045" s="180">
        <v>41541</v>
      </c>
      <c r="B1045" s="67">
        <v>281</v>
      </c>
      <c r="C1045" s="38">
        <v>41517</v>
      </c>
      <c r="D1045" s="194" t="s">
        <v>3885</v>
      </c>
      <c r="E1045" s="242">
        <v>7700</v>
      </c>
      <c r="F1045" s="202" t="s">
        <v>3521</v>
      </c>
    </row>
    <row r="1046" spans="1:6">
      <c r="A1046" s="180">
        <v>41541</v>
      </c>
      <c r="B1046" s="67">
        <v>3</v>
      </c>
      <c r="C1046" s="38">
        <v>41488</v>
      </c>
      <c r="D1046" s="194" t="s">
        <v>3886</v>
      </c>
      <c r="E1046" s="242">
        <v>795.6</v>
      </c>
      <c r="F1046" s="202" t="s">
        <v>3453</v>
      </c>
    </row>
    <row r="1047" spans="1:6">
      <c r="A1047" s="180">
        <v>41541</v>
      </c>
      <c r="B1047" s="67">
        <v>11</v>
      </c>
      <c r="C1047" s="38">
        <v>41487</v>
      </c>
      <c r="D1047" s="194" t="s">
        <v>3887</v>
      </c>
      <c r="E1047" s="242">
        <v>765</v>
      </c>
      <c r="F1047" s="202" t="s">
        <v>3453</v>
      </c>
    </row>
    <row r="1048" spans="1:6">
      <c r="A1048" s="180">
        <v>41541</v>
      </c>
      <c r="B1048" s="67" t="s">
        <v>3888</v>
      </c>
      <c r="C1048" s="38">
        <v>41516</v>
      </c>
      <c r="D1048" s="194" t="s">
        <v>3594</v>
      </c>
      <c r="E1048" s="242">
        <v>115.9</v>
      </c>
      <c r="F1048" s="202" t="s">
        <v>3725</v>
      </c>
    </row>
    <row r="1049" spans="1:6">
      <c r="A1049" s="170">
        <v>41541</v>
      </c>
      <c r="B1049" s="163">
        <v>12</v>
      </c>
      <c r="C1049" s="161">
        <v>41480</v>
      </c>
      <c r="D1049" s="190" t="s">
        <v>726</v>
      </c>
      <c r="E1049" s="255">
        <v>136.54</v>
      </c>
      <c r="F1049" s="199" t="s">
        <v>3521</v>
      </c>
    </row>
    <row r="1050" spans="1:6">
      <c r="A1050" s="181">
        <v>41541</v>
      </c>
      <c r="B1050" s="67">
        <v>12</v>
      </c>
      <c r="C1050" s="38">
        <v>41480</v>
      </c>
      <c r="D1050" s="194" t="s">
        <v>726</v>
      </c>
      <c r="E1050" s="242">
        <v>102.4</v>
      </c>
      <c r="F1050" s="202" t="s">
        <v>3812</v>
      </c>
    </row>
    <row r="1051" spans="1:6">
      <c r="A1051" s="181">
        <v>41541</v>
      </c>
      <c r="B1051" s="67">
        <v>12</v>
      </c>
      <c r="C1051" s="38">
        <v>41480</v>
      </c>
      <c r="D1051" s="194" t="s">
        <v>726</v>
      </c>
      <c r="E1051" s="242">
        <v>34.130000000000003</v>
      </c>
      <c r="F1051" s="202" t="s">
        <v>3835</v>
      </c>
    </row>
    <row r="1052" spans="1:6">
      <c r="A1052" s="181">
        <v>41541</v>
      </c>
      <c r="B1052" s="67">
        <v>12</v>
      </c>
      <c r="C1052" s="38">
        <v>41480</v>
      </c>
      <c r="D1052" s="194" t="s">
        <v>726</v>
      </c>
      <c r="E1052" s="242">
        <v>341.34</v>
      </c>
      <c r="F1052" s="202" t="s">
        <v>3453</v>
      </c>
    </row>
    <row r="1053" spans="1:6">
      <c r="A1053" s="170">
        <v>41541</v>
      </c>
      <c r="B1053" s="163">
        <v>13</v>
      </c>
      <c r="C1053" s="161">
        <v>41509</v>
      </c>
      <c r="D1053" s="190" t="s">
        <v>726</v>
      </c>
      <c r="E1053" s="255">
        <v>98.34</v>
      </c>
      <c r="F1053" s="199" t="s">
        <v>3521</v>
      </c>
    </row>
    <row r="1054" spans="1:6">
      <c r="A1054" s="181">
        <v>41541</v>
      </c>
      <c r="B1054" s="67">
        <v>13</v>
      </c>
      <c r="C1054" s="38">
        <v>41509</v>
      </c>
      <c r="D1054" s="194" t="s">
        <v>726</v>
      </c>
      <c r="E1054" s="242">
        <v>65.56</v>
      </c>
      <c r="F1054" s="202" t="s">
        <v>3812</v>
      </c>
    </row>
    <row r="1055" spans="1:6">
      <c r="A1055" s="181">
        <v>41541</v>
      </c>
      <c r="B1055" s="67">
        <v>13</v>
      </c>
      <c r="C1055" s="38">
        <v>41509</v>
      </c>
      <c r="D1055" s="194" t="s">
        <v>726</v>
      </c>
      <c r="E1055" s="242">
        <v>163.9</v>
      </c>
      <c r="F1055" s="202" t="s">
        <v>3835</v>
      </c>
    </row>
    <row r="1056" spans="1:6">
      <c r="A1056" s="181">
        <v>41541</v>
      </c>
      <c r="B1056" s="67">
        <v>13</v>
      </c>
      <c r="C1056" s="38">
        <v>41509</v>
      </c>
      <c r="D1056" s="194" t="s">
        <v>726</v>
      </c>
      <c r="E1056" s="242">
        <v>32.78</v>
      </c>
      <c r="F1056" s="202" t="s">
        <v>3710</v>
      </c>
    </row>
    <row r="1057" spans="1:7">
      <c r="A1057" s="173">
        <v>41541</v>
      </c>
      <c r="B1057" s="169">
        <v>13</v>
      </c>
      <c r="C1057" s="167">
        <v>41509</v>
      </c>
      <c r="D1057" s="192" t="s">
        <v>726</v>
      </c>
      <c r="E1057" s="257">
        <v>327.79</v>
      </c>
      <c r="F1057" s="201" t="s">
        <v>3453</v>
      </c>
    </row>
    <row r="1058" spans="1:7">
      <c r="A1058" s="203">
        <v>41543</v>
      </c>
      <c r="B1058" s="163">
        <v>40</v>
      </c>
      <c r="C1058" s="216">
        <v>41514</v>
      </c>
      <c r="D1058" s="190" t="s">
        <v>91</v>
      </c>
      <c r="E1058" s="255">
        <v>2672</v>
      </c>
      <c r="F1058" s="199" t="s">
        <v>3453</v>
      </c>
    </row>
    <row r="1059" spans="1:7">
      <c r="A1059" s="173">
        <v>41543</v>
      </c>
      <c r="B1059" s="169">
        <v>40</v>
      </c>
      <c r="C1059" s="167">
        <v>41514</v>
      </c>
      <c r="D1059" s="192" t="s">
        <v>91</v>
      </c>
      <c r="E1059" s="257">
        <v>2672</v>
      </c>
      <c r="F1059" s="201" t="s">
        <v>3521</v>
      </c>
    </row>
    <row r="1060" spans="1:7">
      <c r="A1060" s="180">
        <v>41543</v>
      </c>
      <c r="B1060" s="67" t="s">
        <v>3890</v>
      </c>
      <c r="C1060" s="38">
        <v>41471</v>
      </c>
      <c r="D1060" s="194" t="s">
        <v>3891</v>
      </c>
      <c r="E1060" s="242">
        <v>3158</v>
      </c>
      <c r="F1060" s="202" t="s">
        <v>3746</v>
      </c>
    </row>
    <row r="1061" spans="1:7">
      <c r="A1061" s="170">
        <v>41543</v>
      </c>
      <c r="B1061" s="163">
        <v>128</v>
      </c>
      <c r="C1061" s="161">
        <v>41516</v>
      </c>
      <c r="D1061" s="190" t="s">
        <v>3551</v>
      </c>
      <c r="E1061" s="255">
        <v>1548.18</v>
      </c>
      <c r="F1061" s="199" t="s">
        <v>3452</v>
      </c>
    </row>
    <row r="1062" spans="1:7">
      <c r="A1062" s="181">
        <v>41543</v>
      </c>
      <c r="B1062" s="67">
        <v>128</v>
      </c>
      <c r="C1062" s="38">
        <v>41516</v>
      </c>
      <c r="D1062" s="194" t="s">
        <v>3551</v>
      </c>
      <c r="E1062" s="242">
        <v>1548.18</v>
      </c>
      <c r="F1062" s="202" t="s">
        <v>3453</v>
      </c>
    </row>
    <row r="1063" spans="1:7">
      <c r="A1063" s="173">
        <v>41543</v>
      </c>
      <c r="B1063" s="169">
        <v>128</v>
      </c>
      <c r="C1063" s="167">
        <v>41516</v>
      </c>
      <c r="D1063" s="192" t="s">
        <v>3551</v>
      </c>
      <c r="E1063" s="257">
        <v>1548.18</v>
      </c>
      <c r="F1063" s="201" t="s">
        <v>3835</v>
      </c>
    </row>
    <row r="1064" spans="1:7">
      <c r="A1064" s="181">
        <v>41543</v>
      </c>
      <c r="B1064" s="67">
        <v>1</v>
      </c>
      <c r="C1064" s="38">
        <v>41480</v>
      </c>
      <c r="D1064" s="194" t="s">
        <v>3892</v>
      </c>
      <c r="E1064" s="242">
        <v>750</v>
      </c>
      <c r="F1064" s="202" t="s">
        <v>3453</v>
      </c>
      <c r="G1064" s="186"/>
    </row>
    <row r="1065" spans="1:7">
      <c r="A1065" s="181">
        <v>41543</v>
      </c>
      <c r="B1065" s="67">
        <v>33</v>
      </c>
      <c r="C1065" s="38">
        <v>41534</v>
      </c>
      <c r="D1065" s="194" t="s">
        <v>3893</v>
      </c>
      <c r="E1065" s="242">
        <v>3016.33</v>
      </c>
      <c r="F1065" s="202" t="s">
        <v>3835</v>
      </c>
      <c r="G1065" s="186"/>
    </row>
    <row r="1066" spans="1:7">
      <c r="A1066" s="181">
        <v>41543</v>
      </c>
      <c r="B1066" s="67">
        <v>1</v>
      </c>
      <c r="C1066" s="38">
        <v>41493</v>
      </c>
      <c r="D1066" s="194" t="s">
        <v>3894</v>
      </c>
      <c r="E1066" s="242">
        <v>2000</v>
      </c>
      <c r="F1066" s="202" t="s">
        <v>3835</v>
      </c>
      <c r="G1066" s="186"/>
    </row>
    <row r="1067" spans="1:7">
      <c r="A1067" s="181">
        <v>41543</v>
      </c>
      <c r="B1067" s="67">
        <v>2</v>
      </c>
      <c r="C1067" s="38">
        <v>41516</v>
      </c>
      <c r="D1067" s="194" t="s">
        <v>3894</v>
      </c>
      <c r="E1067" s="242">
        <v>2000</v>
      </c>
      <c r="F1067" s="202" t="s">
        <v>3835</v>
      </c>
      <c r="G1067" s="186"/>
    </row>
    <row r="1068" spans="1:7">
      <c r="A1068" s="181">
        <v>41543</v>
      </c>
      <c r="B1068" s="67">
        <v>23</v>
      </c>
      <c r="C1068" s="38">
        <v>41532</v>
      </c>
      <c r="D1068" s="194" t="s">
        <v>3895</v>
      </c>
      <c r="E1068" s="242">
        <v>2784.3</v>
      </c>
      <c r="F1068" s="202" t="s">
        <v>3835</v>
      </c>
      <c r="G1068" s="186"/>
    </row>
    <row r="1069" spans="1:7">
      <c r="A1069" s="181">
        <v>41543</v>
      </c>
      <c r="B1069" s="67">
        <v>1</v>
      </c>
      <c r="C1069" s="38">
        <v>41528</v>
      </c>
      <c r="D1069" s="194" t="s">
        <v>3896</v>
      </c>
      <c r="E1069" s="242">
        <v>280</v>
      </c>
      <c r="F1069" s="202" t="s">
        <v>3452</v>
      </c>
      <c r="G1069" s="186"/>
    </row>
    <row r="1070" spans="1:7">
      <c r="A1070" s="181">
        <v>41543</v>
      </c>
      <c r="B1070" s="67">
        <v>1</v>
      </c>
      <c r="C1070" s="38">
        <v>41528</v>
      </c>
      <c r="D1070" s="194" t="s">
        <v>3897</v>
      </c>
      <c r="E1070" s="242">
        <v>280</v>
      </c>
      <c r="F1070" s="202" t="s">
        <v>3452</v>
      </c>
      <c r="G1070" s="186"/>
    </row>
    <row r="1071" spans="1:7">
      <c r="A1071" s="181">
        <v>41543</v>
      </c>
      <c r="B1071" s="67" t="s">
        <v>3898</v>
      </c>
      <c r="C1071" s="38">
        <v>41524</v>
      </c>
      <c r="D1071" s="194" t="s">
        <v>3495</v>
      </c>
      <c r="E1071" s="242">
        <v>305</v>
      </c>
      <c r="F1071" s="202" t="s">
        <v>3452</v>
      </c>
      <c r="G1071" s="186"/>
    </row>
    <row r="1072" spans="1:7">
      <c r="A1072" s="170">
        <v>41543</v>
      </c>
      <c r="B1072" s="163">
        <v>582</v>
      </c>
      <c r="C1072" s="161">
        <v>41528</v>
      </c>
      <c r="D1072" s="190" t="s">
        <v>610</v>
      </c>
      <c r="E1072" s="255">
        <v>317.2</v>
      </c>
      <c r="F1072" s="199" t="s">
        <v>3835</v>
      </c>
      <c r="G1072" s="186"/>
    </row>
    <row r="1073" spans="1:7">
      <c r="A1073" s="173">
        <v>41543</v>
      </c>
      <c r="B1073" s="169">
        <v>582</v>
      </c>
      <c r="C1073" s="167">
        <v>41528</v>
      </c>
      <c r="D1073" s="192" t="s">
        <v>610</v>
      </c>
      <c r="E1073" s="257">
        <v>73.2</v>
      </c>
      <c r="F1073" s="201" t="s">
        <v>3452</v>
      </c>
      <c r="G1073" s="186"/>
    </row>
    <row r="1074" spans="1:7">
      <c r="A1074" s="181">
        <v>41543</v>
      </c>
      <c r="B1074" s="67">
        <v>112</v>
      </c>
      <c r="C1074" s="38">
        <v>41482</v>
      </c>
      <c r="D1074" s="194" t="s">
        <v>793</v>
      </c>
      <c r="E1074" s="242">
        <v>612</v>
      </c>
      <c r="F1074" s="202" t="s">
        <v>3835</v>
      </c>
      <c r="G1074" s="186"/>
    </row>
    <row r="1075" spans="1:7">
      <c r="A1075" s="181">
        <v>41543</v>
      </c>
      <c r="B1075" s="67">
        <v>48</v>
      </c>
      <c r="C1075" s="38">
        <v>41520</v>
      </c>
      <c r="D1075" s="194" t="s">
        <v>3899</v>
      </c>
      <c r="E1075" s="242">
        <v>183</v>
      </c>
      <c r="F1075" s="202" t="s">
        <v>3835</v>
      </c>
      <c r="G1075" s="186"/>
    </row>
    <row r="1076" spans="1:7">
      <c r="A1076" s="181">
        <v>41543</v>
      </c>
      <c r="B1076" s="67">
        <v>783</v>
      </c>
      <c r="C1076" s="38">
        <v>41512</v>
      </c>
      <c r="D1076" s="194" t="s">
        <v>3900</v>
      </c>
      <c r="E1076" s="242">
        <v>327</v>
      </c>
      <c r="F1076" s="202" t="s">
        <v>3835</v>
      </c>
      <c r="G1076" s="186"/>
    </row>
    <row r="1077" spans="1:7">
      <c r="A1077" s="181">
        <v>41543</v>
      </c>
      <c r="B1077" s="67">
        <v>1271</v>
      </c>
      <c r="C1077" s="38">
        <v>41459</v>
      </c>
      <c r="D1077" s="194" t="s">
        <v>3901</v>
      </c>
      <c r="E1077" s="242">
        <v>2125</v>
      </c>
      <c r="F1077" s="202" t="s">
        <v>3835</v>
      </c>
      <c r="G1077" s="186"/>
    </row>
    <row r="1078" spans="1:7">
      <c r="A1078" s="181">
        <v>41543</v>
      </c>
      <c r="B1078" s="67">
        <v>13</v>
      </c>
      <c r="C1078" s="38">
        <v>41521</v>
      </c>
      <c r="D1078" s="194" t="s">
        <v>3902</v>
      </c>
      <c r="E1078" s="242">
        <v>1000</v>
      </c>
      <c r="F1078" s="202" t="s">
        <v>3835</v>
      </c>
      <c r="G1078" s="186"/>
    </row>
    <row r="1079" spans="1:7">
      <c r="A1079" s="181">
        <v>41543</v>
      </c>
      <c r="B1079" s="67">
        <v>708</v>
      </c>
      <c r="C1079" s="38">
        <v>41516</v>
      </c>
      <c r="D1079" s="194" t="s">
        <v>3606</v>
      </c>
      <c r="E1079" s="242">
        <v>170.8</v>
      </c>
      <c r="F1079" s="202" t="s">
        <v>3835</v>
      </c>
      <c r="G1079" s="186"/>
    </row>
    <row r="1080" spans="1:7">
      <c r="A1080" s="181">
        <v>41543</v>
      </c>
      <c r="B1080" s="67">
        <v>595</v>
      </c>
      <c r="C1080" s="38">
        <v>41485</v>
      </c>
      <c r="D1080" s="194" t="s">
        <v>3606</v>
      </c>
      <c r="E1080" s="242">
        <v>170.8</v>
      </c>
      <c r="F1080" s="202" t="s">
        <v>3835</v>
      </c>
      <c r="G1080" s="186"/>
    </row>
    <row r="1081" spans="1:7">
      <c r="A1081" s="181">
        <v>41543</v>
      </c>
      <c r="B1081" s="67">
        <v>22</v>
      </c>
      <c r="C1081" s="38">
        <v>41520</v>
      </c>
      <c r="D1081" s="194" t="s">
        <v>3903</v>
      </c>
      <c r="E1081" s="242">
        <v>146.4</v>
      </c>
      <c r="F1081" s="202" t="s">
        <v>3452</v>
      </c>
      <c r="G1081" s="186"/>
    </row>
    <row r="1082" spans="1:7">
      <c r="A1082" s="181">
        <v>41543</v>
      </c>
      <c r="B1082" s="67">
        <v>211</v>
      </c>
      <c r="C1082" s="38">
        <v>41523</v>
      </c>
      <c r="D1082" s="194" t="s">
        <v>3904</v>
      </c>
      <c r="E1082" s="242">
        <v>140</v>
      </c>
      <c r="F1082" s="202" t="s">
        <v>3835</v>
      </c>
      <c r="G1082" s="186"/>
    </row>
    <row r="1083" spans="1:7">
      <c r="A1083" s="181">
        <v>41543</v>
      </c>
      <c r="B1083" s="67">
        <v>66</v>
      </c>
      <c r="C1083" s="38">
        <v>41520</v>
      </c>
      <c r="D1083" s="194" t="s">
        <v>3552</v>
      </c>
      <c r="E1083" s="242">
        <v>549</v>
      </c>
      <c r="F1083" s="202" t="s">
        <v>3835</v>
      </c>
      <c r="G1083" s="186"/>
    </row>
    <row r="1084" spans="1:7">
      <c r="A1084" s="181">
        <v>41543</v>
      </c>
      <c r="B1084" s="67">
        <v>587</v>
      </c>
      <c r="C1084" s="38">
        <v>41516</v>
      </c>
      <c r="D1084" s="194" t="s">
        <v>835</v>
      </c>
      <c r="E1084" s="242">
        <v>262.3</v>
      </c>
      <c r="F1084" s="202" t="s">
        <v>3835</v>
      </c>
      <c r="G1084" s="186"/>
    </row>
    <row r="1085" spans="1:7">
      <c r="A1085" s="181">
        <v>41543</v>
      </c>
      <c r="B1085" s="67">
        <v>479</v>
      </c>
      <c r="C1085" s="38">
        <v>41485</v>
      </c>
      <c r="D1085" s="194" t="s">
        <v>835</v>
      </c>
      <c r="E1085" s="242">
        <v>262.3</v>
      </c>
      <c r="F1085" s="202" t="s">
        <v>3835</v>
      </c>
      <c r="G1085" s="186"/>
    </row>
    <row r="1086" spans="1:7">
      <c r="A1086" s="181">
        <v>41543</v>
      </c>
      <c r="B1086" s="67">
        <v>88</v>
      </c>
      <c r="C1086" s="38">
        <v>41515</v>
      </c>
      <c r="D1086" s="194" t="s">
        <v>445</v>
      </c>
      <c r="E1086" s="242">
        <v>610</v>
      </c>
      <c r="F1086" s="202" t="s">
        <v>3835</v>
      </c>
      <c r="G1086" s="186"/>
    </row>
    <row r="1087" spans="1:7">
      <c r="A1087" s="181">
        <v>41543</v>
      </c>
      <c r="B1087" s="67">
        <v>89</v>
      </c>
      <c r="C1087" s="38">
        <v>41515</v>
      </c>
      <c r="D1087" s="194" t="s">
        <v>445</v>
      </c>
      <c r="E1087" s="242">
        <v>1220</v>
      </c>
      <c r="F1087" s="202" t="s">
        <v>3710</v>
      </c>
      <c r="G1087" s="186"/>
    </row>
    <row r="1088" spans="1:7">
      <c r="A1088" s="181">
        <v>41543</v>
      </c>
      <c r="B1088" s="67">
        <v>93</v>
      </c>
      <c r="C1088" s="38">
        <v>41478</v>
      </c>
      <c r="D1088" s="194" t="s">
        <v>3905</v>
      </c>
      <c r="E1088" s="242">
        <v>8540</v>
      </c>
      <c r="F1088" s="202" t="s">
        <v>3835</v>
      </c>
      <c r="G1088" s="186"/>
    </row>
    <row r="1089" spans="1:7">
      <c r="A1089" s="181">
        <v>41543</v>
      </c>
      <c r="B1089" s="67">
        <v>67</v>
      </c>
      <c r="C1089" s="38">
        <v>41526</v>
      </c>
      <c r="D1089" s="194" t="s">
        <v>3906</v>
      </c>
      <c r="E1089" s="242">
        <v>582.5</v>
      </c>
      <c r="F1089" s="202" t="s">
        <v>3710</v>
      </c>
      <c r="G1089" s="186"/>
    </row>
    <row r="1090" spans="1:7">
      <c r="A1090" s="181">
        <v>41543</v>
      </c>
      <c r="B1090" s="67">
        <v>120</v>
      </c>
      <c r="C1090" s="38">
        <v>41485</v>
      </c>
      <c r="D1090" s="194" t="s">
        <v>3551</v>
      </c>
      <c r="E1090" s="242">
        <v>85.4</v>
      </c>
      <c r="F1090" s="202" t="s">
        <v>3453</v>
      </c>
      <c r="G1090" s="186"/>
    </row>
    <row r="1091" spans="1:7">
      <c r="A1091" s="170">
        <v>41543</v>
      </c>
      <c r="B1091" s="163" t="s">
        <v>3907</v>
      </c>
      <c r="C1091" s="161">
        <v>41514</v>
      </c>
      <c r="D1091" s="190" t="s">
        <v>3421</v>
      </c>
      <c r="E1091" s="255">
        <v>65</v>
      </c>
      <c r="F1091" s="199" t="s">
        <v>3452</v>
      </c>
      <c r="G1091" s="186"/>
    </row>
    <row r="1092" spans="1:7">
      <c r="A1092" s="173">
        <v>41543</v>
      </c>
      <c r="B1092" s="169" t="s">
        <v>3907</v>
      </c>
      <c r="C1092" s="167">
        <v>41514</v>
      </c>
      <c r="D1092" s="192" t="s">
        <v>3421</v>
      </c>
      <c r="E1092" s="257">
        <v>65</v>
      </c>
      <c r="F1092" s="201" t="s">
        <v>3453</v>
      </c>
      <c r="G1092" s="186"/>
    </row>
    <row r="1093" spans="1:7">
      <c r="A1093" s="181">
        <v>41543</v>
      </c>
      <c r="B1093" s="67">
        <v>50</v>
      </c>
      <c r="C1093" s="38">
        <v>41485</v>
      </c>
      <c r="D1093" s="194" t="s">
        <v>3908</v>
      </c>
      <c r="E1093" s="242">
        <v>14000</v>
      </c>
      <c r="F1093" s="202" t="s">
        <v>3812</v>
      </c>
      <c r="G1093" s="186"/>
    </row>
    <row r="1094" spans="1:7">
      <c r="A1094" s="181">
        <v>41543</v>
      </c>
      <c r="B1094" s="67">
        <v>62</v>
      </c>
      <c r="C1094" s="38">
        <v>41481</v>
      </c>
      <c r="D1094" s="194" t="s">
        <v>826</v>
      </c>
      <c r="E1094" s="242">
        <v>9999.1200000000008</v>
      </c>
      <c r="F1094" s="202" t="s">
        <v>3812</v>
      </c>
      <c r="G1094" s="186"/>
    </row>
    <row r="1095" spans="1:7">
      <c r="A1095" s="181">
        <v>41543</v>
      </c>
      <c r="B1095" s="67">
        <v>465</v>
      </c>
      <c r="C1095" s="38">
        <v>41366</v>
      </c>
      <c r="D1095" s="194" t="s">
        <v>560</v>
      </c>
      <c r="E1095" s="242">
        <v>122</v>
      </c>
      <c r="F1095" s="202" t="s">
        <v>3507</v>
      </c>
      <c r="G1095" s="186"/>
    </row>
    <row r="1096" spans="1:7">
      <c r="A1096" s="170">
        <v>41546</v>
      </c>
      <c r="B1096" s="163">
        <v>41546</v>
      </c>
      <c r="C1096" s="161">
        <v>1098</v>
      </c>
      <c r="D1096" s="190" t="s">
        <v>844</v>
      </c>
      <c r="E1096" s="255">
        <v>20</v>
      </c>
      <c r="F1096" s="199" t="s">
        <v>3835</v>
      </c>
      <c r="G1096" s="186"/>
    </row>
    <row r="1097" spans="1:7">
      <c r="A1097" s="173">
        <v>41546</v>
      </c>
      <c r="B1097" s="169">
        <v>41546</v>
      </c>
      <c r="C1097" s="167">
        <v>1098</v>
      </c>
      <c r="D1097" s="192" t="s">
        <v>844</v>
      </c>
      <c r="E1097" s="257">
        <v>115.23</v>
      </c>
      <c r="F1097" s="201" t="s">
        <v>3710</v>
      </c>
      <c r="G1097" s="186"/>
    </row>
    <row r="1098" spans="1:7">
      <c r="A1098" s="181">
        <v>41549</v>
      </c>
      <c r="B1098" s="67">
        <v>210842</v>
      </c>
      <c r="C1098" s="38">
        <v>41549</v>
      </c>
      <c r="D1098" s="194" t="s">
        <v>261</v>
      </c>
      <c r="E1098" s="242">
        <v>50</v>
      </c>
      <c r="F1098" s="202" t="s">
        <v>3453</v>
      </c>
      <c r="G1098" s="186"/>
    </row>
    <row r="1099" spans="1:7">
      <c r="A1099" s="170">
        <v>41550</v>
      </c>
      <c r="B1099" s="163">
        <v>66</v>
      </c>
      <c r="C1099" s="161">
        <v>41541</v>
      </c>
      <c r="D1099" s="190" t="s">
        <v>3711</v>
      </c>
      <c r="E1099" s="255">
        <v>334</v>
      </c>
      <c r="F1099" s="199" t="s">
        <v>3521</v>
      </c>
      <c r="G1099" s="186"/>
    </row>
    <row r="1100" spans="1:7">
      <c r="A1100" s="181">
        <v>41550</v>
      </c>
      <c r="B1100" s="67">
        <v>66</v>
      </c>
      <c r="C1100" s="38">
        <v>41541</v>
      </c>
      <c r="D1100" s="194" t="s">
        <v>3711</v>
      </c>
      <c r="E1100" s="242">
        <v>334</v>
      </c>
      <c r="F1100" s="202" t="s">
        <v>3453</v>
      </c>
      <c r="G1100" s="186"/>
    </row>
    <row r="1101" spans="1:7">
      <c r="A1101" s="173">
        <v>41550</v>
      </c>
      <c r="B1101" s="169">
        <v>66</v>
      </c>
      <c r="C1101" s="167">
        <v>41541</v>
      </c>
      <c r="D1101" s="192" t="s">
        <v>3711</v>
      </c>
      <c r="E1101" s="257">
        <v>334</v>
      </c>
      <c r="F1101" s="201" t="s">
        <v>3710</v>
      </c>
      <c r="G1101" s="186"/>
    </row>
    <row r="1102" spans="1:7">
      <c r="A1102" s="181">
        <v>41550</v>
      </c>
      <c r="B1102" s="67" t="s">
        <v>3909</v>
      </c>
      <c r="C1102" s="38">
        <v>41515</v>
      </c>
      <c r="D1102" s="194" t="s">
        <v>3910</v>
      </c>
      <c r="E1102" s="242">
        <v>3660</v>
      </c>
      <c r="F1102" s="202" t="s">
        <v>3725</v>
      </c>
      <c r="G1102" s="186"/>
    </row>
    <row r="1103" spans="1:7">
      <c r="A1103" s="181">
        <v>41550</v>
      </c>
      <c r="B1103" s="67">
        <v>179</v>
      </c>
      <c r="C1103" s="38">
        <v>41534</v>
      </c>
      <c r="D1103" s="194" t="s">
        <v>250</v>
      </c>
      <c r="E1103" s="242">
        <v>610</v>
      </c>
      <c r="F1103" s="202" t="s">
        <v>3710</v>
      </c>
    </row>
    <row r="1104" spans="1:7">
      <c r="A1104" s="181">
        <v>41550</v>
      </c>
      <c r="B1104" s="67" t="s">
        <v>3911</v>
      </c>
      <c r="C1104" s="38">
        <v>41403</v>
      </c>
      <c r="D1104" s="194" t="s">
        <v>3854</v>
      </c>
      <c r="E1104" s="242">
        <v>60.5</v>
      </c>
      <c r="F1104" s="202" t="s">
        <v>3451</v>
      </c>
    </row>
    <row r="1105" spans="1:6">
      <c r="A1105" s="181">
        <v>41550</v>
      </c>
      <c r="B1105" s="67" t="s">
        <v>3912</v>
      </c>
      <c r="C1105" s="38">
        <v>41383</v>
      </c>
      <c r="D1105" s="194" t="s">
        <v>3854</v>
      </c>
      <c r="E1105" s="242">
        <v>99</v>
      </c>
      <c r="F1105" s="202" t="s">
        <v>3451</v>
      </c>
    </row>
    <row r="1106" spans="1:6">
      <c r="A1106" s="181">
        <v>41550</v>
      </c>
      <c r="B1106" s="67">
        <v>220</v>
      </c>
      <c r="C1106" s="38">
        <v>41537</v>
      </c>
      <c r="D1106" s="194" t="s">
        <v>3862</v>
      </c>
      <c r="E1106" s="242">
        <v>1537.2</v>
      </c>
      <c r="F1106" s="202" t="s">
        <v>3835</v>
      </c>
    </row>
    <row r="1107" spans="1:6">
      <c r="A1107" s="181">
        <v>41550</v>
      </c>
      <c r="B1107" s="67">
        <v>26</v>
      </c>
      <c r="C1107" s="38">
        <v>41537</v>
      </c>
      <c r="D1107" s="194" t="s">
        <v>3847</v>
      </c>
      <c r="E1107" s="242">
        <v>2860</v>
      </c>
      <c r="F1107" s="202" t="s">
        <v>3710</v>
      </c>
    </row>
    <row r="1108" spans="1:6">
      <c r="A1108" s="181">
        <v>41550</v>
      </c>
      <c r="B1108" s="67" t="s">
        <v>3913</v>
      </c>
      <c r="C1108" s="38">
        <v>41478</v>
      </c>
      <c r="D1108" s="194" t="s">
        <v>3914</v>
      </c>
      <c r="E1108" s="242">
        <v>1464</v>
      </c>
      <c r="F1108" s="202" t="s">
        <v>3812</v>
      </c>
    </row>
    <row r="1109" spans="1:6">
      <c r="A1109" s="181">
        <v>41550</v>
      </c>
      <c r="B1109" s="67">
        <v>20</v>
      </c>
      <c r="C1109" s="38">
        <v>41534</v>
      </c>
      <c r="D1109" s="194" t="s">
        <v>3915</v>
      </c>
      <c r="E1109" s="242">
        <v>9760</v>
      </c>
      <c r="F1109" s="202" t="s">
        <v>3835</v>
      </c>
    </row>
    <row r="1110" spans="1:6">
      <c r="A1110" s="181">
        <v>41550</v>
      </c>
      <c r="B1110" s="67">
        <v>59</v>
      </c>
      <c r="C1110" s="38">
        <v>41514</v>
      </c>
      <c r="D1110" s="194" t="s">
        <v>3916</v>
      </c>
      <c r="E1110" s="242">
        <v>2006.9</v>
      </c>
      <c r="F1110" s="202" t="s">
        <v>3835</v>
      </c>
    </row>
    <row r="1111" spans="1:6">
      <c r="A1111" s="181">
        <v>41550</v>
      </c>
      <c r="B1111" s="67">
        <v>137</v>
      </c>
      <c r="C1111" s="38">
        <v>41516</v>
      </c>
      <c r="D1111" s="194" t="s">
        <v>3635</v>
      </c>
      <c r="E1111" s="242">
        <v>681.68</v>
      </c>
      <c r="F1111" s="202" t="s">
        <v>3835</v>
      </c>
    </row>
    <row r="1112" spans="1:6">
      <c r="A1112" s="170">
        <v>41550</v>
      </c>
      <c r="B1112" s="163">
        <v>135</v>
      </c>
      <c r="C1112" s="161">
        <v>41531</v>
      </c>
      <c r="D1112" s="190" t="s">
        <v>793</v>
      </c>
      <c r="E1112" s="255">
        <v>1358</v>
      </c>
      <c r="F1112" s="199" t="s">
        <v>3521</v>
      </c>
    </row>
    <row r="1113" spans="1:6">
      <c r="A1113" s="173">
        <v>41550</v>
      </c>
      <c r="B1113" s="169">
        <v>135</v>
      </c>
      <c r="C1113" s="167">
        <v>41531</v>
      </c>
      <c r="D1113" s="192" t="s">
        <v>793</v>
      </c>
      <c r="E1113" s="257">
        <v>27.16</v>
      </c>
      <c r="F1113" s="201" t="s">
        <v>3521</v>
      </c>
    </row>
    <row r="1114" spans="1:6">
      <c r="A1114" s="181">
        <v>41550</v>
      </c>
      <c r="B1114" s="67">
        <v>538</v>
      </c>
      <c r="C1114" s="38">
        <v>41531</v>
      </c>
      <c r="D1114" s="194" t="s">
        <v>793</v>
      </c>
      <c r="E1114" s="242">
        <v>7.78</v>
      </c>
      <c r="F1114" s="202" t="s">
        <v>3521</v>
      </c>
    </row>
    <row r="1115" spans="1:6">
      <c r="A1115" s="181">
        <v>41550</v>
      </c>
      <c r="B1115" s="67">
        <v>341</v>
      </c>
      <c r="C1115" s="38">
        <v>41531</v>
      </c>
      <c r="D1115" s="194" t="s">
        <v>793</v>
      </c>
      <c r="E1115" s="242">
        <v>318.95</v>
      </c>
      <c r="F1115" s="202" t="s">
        <v>3521</v>
      </c>
    </row>
    <row r="1116" spans="1:6">
      <c r="A1116" s="181">
        <v>41550</v>
      </c>
      <c r="B1116" s="67">
        <v>341</v>
      </c>
      <c r="C1116" s="38">
        <v>41531</v>
      </c>
      <c r="D1116" s="194" t="s">
        <v>793</v>
      </c>
      <c r="E1116" s="242">
        <v>2</v>
      </c>
      <c r="F1116" s="202" t="s">
        <v>3521</v>
      </c>
    </row>
    <row r="1117" spans="1:6">
      <c r="A1117" s="181">
        <v>41550</v>
      </c>
      <c r="B1117" s="67">
        <v>9</v>
      </c>
      <c r="C1117" s="38">
        <v>41537</v>
      </c>
      <c r="D1117" s="194" t="s">
        <v>793</v>
      </c>
      <c r="E1117" s="242">
        <v>4000</v>
      </c>
      <c r="F1117" s="202" t="s">
        <v>3521</v>
      </c>
    </row>
    <row r="1118" spans="1:6">
      <c r="A1118" s="170">
        <v>41550</v>
      </c>
      <c r="B1118" s="163">
        <v>514</v>
      </c>
      <c r="C1118" s="161">
        <v>41516</v>
      </c>
      <c r="D1118" s="190" t="s">
        <v>793</v>
      </c>
      <c r="E1118" s="255">
        <v>500</v>
      </c>
      <c r="F1118" s="199" t="s">
        <v>3746</v>
      </c>
    </row>
    <row r="1119" spans="1:6">
      <c r="A1119" s="173">
        <v>41550</v>
      </c>
      <c r="B1119" s="169">
        <v>514</v>
      </c>
      <c r="C1119" s="167">
        <v>41516</v>
      </c>
      <c r="D1119" s="192" t="s">
        <v>793</v>
      </c>
      <c r="E1119" s="257">
        <v>12.2</v>
      </c>
      <c r="F1119" s="201" t="s">
        <v>3746</v>
      </c>
    </row>
    <row r="1120" spans="1:6">
      <c r="A1120" s="170">
        <v>41550</v>
      </c>
      <c r="B1120" s="163">
        <v>515</v>
      </c>
      <c r="C1120" s="161">
        <v>41516</v>
      </c>
      <c r="D1120" s="190" t="s">
        <v>793</v>
      </c>
      <c r="E1120" s="255">
        <v>412</v>
      </c>
      <c r="F1120" s="199" t="s">
        <v>3746</v>
      </c>
    </row>
    <row r="1121" spans="1:6">
      <c r="A1121" s="173">
        <v>41550</v>
      </c>
      <c r="B1121" s="169">
        <v>515</v>
      </c>
      <c r="C1121" s="167">
        <v>41516</v>
      </c>
      <c r="D1121" s="192" t="s">
        <v>793</v>
      </c>
      <c r="E1121" s="257">
        <v>10.050000000000001</v>
      </c>
      <c r="F1121" s="201" t="s">
        <v>3746</v>
      </c>
    </row>
    <row r="1122" spans="1:6">
      <c r="A1122" s="181">
        <v>41550</v>
      </c>
      <c r="B1122" s="67">
        <v>4</v>
      </c>
      <c r="C1122" s="38">
        <v>41536</v>
      </c>
      <c r="D1122" s="194" t="s">
        <v>3917</v>
      </c>
      <c r="E1122" s="242">
        <v>2500</v>
      </c>
      <c r="F1122" s="202" t="s">
        <v>3746</v>
      </c>
    </row>
    <row r="1123" spans="1:6">
      <c r="A1123" s="181">
        <v>41550</v>
      </c>
      <c r="B1123" s="67" t="s">
        <v>3918</v>
      </c>
      <c r="C1123" s="38">
        <v>41485</v>
      </c>
      <c r="D1123" s="194" t="s">
        <v>338</v>
      </c>
      <c r="E1123" s="242">
        <v>976</v>
      </c>
      <c r="F1123" s="202" t="s">
        <v>3812</v>
      </c>
    </row>
    <row r="1124" spans="1:6">
      <c r="A1124" s="181">
        <v>41550</v>
      </c>
      <c r="B1124" s="67">
        <v>28</v>
      </c>
      <c r="C1124" s="38">
        <v>41516</v>
      </c>
      <c r="D1124" s="194" t="s">
        <v>378</v>
      </c>
      <c r="E1124" s="242">
        <v>3315</v>
      </c>
      <c r="F1124" s="202" t="s">
        <v>3812</v>
      </c>
    </row>
    <row r="1125" spans="1:6">
      <c r="A1125" s="181">
        <v>41550</v>
      </c>
      <c r="B1125" s="67" t="s">
        <v>3919</v>
      </c>
      <c r="C1125" s="38">
        <v>41331</v>
      </c>
      <c r="D1125" s="194" t="s">
        <v>450</v>
      </c>
      <c r="E1125" s="242">
        <v>5602.62</v>
      </c>
      <c r="F1125" s="202" t="s">
        <v>542</v>
      </c>
    </row>
    <row r="1126" spans="1:6">
      <c r="A1126" s="181">
        <v>41550</v>
      </c>
      <c r="B1126" s="67" t="s">
        <v>3921</v>
      </c>
      <c r="C1126" s="38">
        <v>41528</v>
      </c>
      <c r="D1126" s="194" t="s">
        <v>3920</v>
      </c>
      <c r="E1126" s="242">
        <v>1641</v>
      </c>
      <c r="F1126" s="202" t="s">
        <v>3710</v>
      </c>
    </row>
    <row r="1127" spans="1:6">
      <c r="A1127" s="181">
        <v>41550</v>
      </c>
      <c r="B1127" s="67">
        <v>47</v>
      </c>
      <c r="C1127" s="38">
        <v>41536</v>
      </c>
      <c r="D1127" s="194" t="s">
        <v>3499</v>
      </c>
      <c r="E1127" s="242">
        <v>3965</v>
      </c>
      <c r="F1127" s="202" t="s">
        <v>3710</v>
      </c>
    </row>
    <row r="1128" spans="1:6">
      <c r="A1128" s="181">
        <v>41550</v>
      </c>
      <c r="B1128" s="67" t="s">
        <v>3922</v>
      </c>
      <c r="C1128" s="38">
        <v>41534</v>
      </c>
      <c r="D1128" s="194" t="s">
        <v>574</v>
      </c>
      <c r="E1128" s="242">
        <v>488</v>
      </c>
      <c r="F1128" s="202" t="s">
        <v>3710</v>
      </c>
    </row>
    <row r="1129" spans="1:6">
      <c r="A1129" s="181">
        <v>41550</v>
      </c>
      <c r="B1129" s="67">
        <v>12</v>
      </c>
      <c r="C1129" s="38">
        <v>41534</v>
      </c>
      <c r="D1129" s="194" t="s">
        <v>3923</v>
      </c>
      <c r="E1129" s="242">
        <v>1870</v>
      </c>
      <c r="F1129" s="202" t="s">
        <v>3710</v>
      </c>
    </row>
    <row r="1130" spans="1:6">
      <c r="A1130" s="181">
        <v>41550</v>
      </c>
      <c r="B1130" s="67">
        <v>61</v>
      </c>
      <c r="C1130" s="38">
        <v>41534</v>
      </c>
      <c r="D1130" s="194" t="s">
        <v>3908</v>
      </c>
      <c r="E1130" s="242">
        <v>13610.41</v>
      </c>
      <c r="F1130" s="202" t="s">
        <v>3710</v>
      </c>
    </row>
    <row r="1131" spans="1:6">
      <c r="A1131" s="181">
        <v>41550</v>
      </c>
      <c r="B1131" s="67">
        <v>10</v>
      </c>
      <c r="C1131" s="38">
        <v>41537</v>
      </c>
      <c r="D1131" s="194" t="s">
        <v>3682</v>
      </c>
      <c r="E1131" s="242">
        <v>2000</v>
      </c>
      <c r="F1131" s="202" t="s">
        <v>3710</v>
      </c>
    </row>
    <row r="1132" spans="1:6">
      <c r="A1132" s="181">
        <v>41550</v>
      </c>
      <c r="B1132" s="67">
        <v>70</v>
      </c>
      <c r="C1132" s="38">
        <v>41533</v>
      </c>
      <c r="D1132" s="194" t="s">
        <v>3906</v>
      </c>
      <c r="E1132" s="242">
        <v>163</v>
      </c>
      <c r="F1132" s="202" t="s">
        <v>3710</v>
      </c>
    </row>
    <row r="1133" spans="1:6">
      <c r="A1133" s="181">
        <v>41550</v>
      </c>
      <c r="B1133" s="67">
        <v>10</v>
      </c>
      <c r="C1133" s="38">
        <v>41536</v>
      </c>
      <c r="D1133" s="194" t="s">
        <v>3924</v>
      </c>
      <c r="E1133" s="242">
        <v>220</v>
      </c>
      <c r="F1133" s="202" t="s">
        <v>3710</v>
      </c>
    </row>
    <row r="1134" spans="1:6">
      <c r="A1134" s="203">
        <v>41550</v>
      </c>
      <c r="B1134" s="205">
        <v>136</v>
      </c>
      <c r="C1134" s="206">
        <v>41531</v>
      </c>
      <c r="D1134" s="190" t="s">
        <v>793</v>
      </c>
      <c r="E1134" s="255">
        <v>1955</v>
      </c>
      <c r="F1134" s="213" t="s">
        <v>3725</v>
      </c>
    </row>
    <row r="1135" spans="1:6">
      <c r="A1135" s="204">
        <v>41550</v>
      </c>
      <c r="B1135" s="209">
        <v>136</v>
      </c>
      <c r="C1135" s="210">
        <v>41531</v>
      </c>
      <c r="D1135" s="192" t="s">
        <v>793</v>
      </c>
      <c r="E1135" s="257">
        <v>39.1</v>
      </c>
      <c r="F1135" s="214" t="s">
        <v>3725</v>
      </c>
    </row>
    <row r="1136" spans="1:6">
      <c r="A1136" s="203">
        <v>41550</v>
      </c>
      <c r="B1136" s="205">
        <v>137</v>
      </c>
      <c r="C1136" s="206">
        <v>41531</v>
      </c>
      <c r="D1136" s="190" t="s">
        <v>793</v>
      </c>
      <c r="E1136" s="255">
        <v>706.8</v>
      </c>
      <c r="F1136" s="213" t="s">
        <v>3725</v>
      </c>
    </row>
    <row r="1137" spans="1:6">
      <c r="A1137" s="204">
        <v>41550</v>
      </c>
      <c r="B1137" s="209">
        <v>137</v>
      </c>
      <c r="C1137" s="210">
        <v>41531</v>
      </c>
      <c r="D1137" s="192" t="s">
        <v>793</v>
      </c>
      <c r="E1137" s="257">
        <v>14.14</v>
      </c>
      <c r="F1137" s="214" t="s">
        <v>3725</v>
      </c>
    </row>
    <row r="1138" spans="1:6">
      <c r="A1138" s="203">
        <v>41550</v>
      </c>
      <c r="B1138" s="205">
        <v>134</v>
      </c>
      <c r="C1138" s="206">
        <v>41531</v>
      </c>
      <c r="D1138" s="190" t="s">
        <v>793</v>
      </c>
      <c r="E1138" s="255">
        <v>720</v>
      </c>
      <c r="F1138" s="213" t="s">
        <v>3725</v>
      </c>
    </row>
    <row r="1139" spans="1:6">
      <c r="A1139" s="258">
        <v>41550</v>
      </c>
      <c r="B1139" s="195">
        <v>134</v>
      </c>
      <c r="C1139" s="32">
        <v>41531</v>
      </c>
      <c r="D1139" s="194" t="s">
        <v>793</v>
      </c>
      <c r="E1139" s="242">
        <v>14.4</v>
      </c>
      <c r="F1139" s="212" t="s">
        <v>3725</v>
      </c>
    </row>
    <row r="1140" spans="1:6">
      <c r="A1140" s="203">
        <v>41550</v>
      </c>
      <c r="B1140" s="205">
        <v>1783182887</v>
      </c>
      <c r="C1140" s="206">
        <v>41524</v>
      </c>
      <c r="D1140" s="190" t="s">
        <v>686</v>
      </c>
      <c r="E1140" s="255">
        <v>9.15</v>
      </c>
      <c r="F1140" s="213" t="s">
        <v>3452</v>
      </c>
    </row>
    <row r="1141" spans="1:6">
      <c r="A1141" s="258">
        <v>41550</v>
      </c>
      <c r="B1141" s="195">
        <v>1783182887</v>
      </c>
      <c r="C1141" s="32">
        <v>41524</v>
      </c>
      <c r="D1141" s="194" t="s">
        <v>686</v>
      </c>
      <c r="E1141" s="242">
        <v>41.6</v>
      </c>
      <c r="F1141" s="212" t="s">
        <v>3453</v>
      </c>
    </row>
    <row r="1142" spans="1:6">
      <c r="A1142" s="258">
        <v>41550</v>
      </c>
      <c r="B1142" s="195">
        <v>1783182887</v>
      </c>
      <c r="C1142" s="32">
        <v>41524</v>
      </c>
      <c r="D1142" s="194" t="s">
        <v>686</v>
      </c>
      <c r="E1142" s="242">
        <v>36.6</v>
      </c>
      <c r="F1142" s="212" t="s">
        <v>3521</v>
      </c>
    </row>
    <row r="1143" spans="1:6">
      <c r="A1143" s="204">
        <v>41550</v>
      </c>
      <c r="B1143" s="209">
        <v>1783182887</v>
      </c>
      <c r="C1143" s="210">
        <v>41524</v>
      </c>
      <c r="D1143" s="192" t="s">
        <v>686</v>
      </c>
      <c r="E1143" s="257">
        <v>35.5</v>
      </c>
      <c r="F1143" s="214" t="s">
        <v>3835</v>
      </c>
    </row>
    <row r="1144" spans="1:6">
      <c r="A1144" s="220">
        <v>41551</v>
      </c>
      <c r="B1144" s="195">
        <v>102813</v>
      </c>
      <c r="C1144" s="32">
        <v>41551</v>
      </c>
      <c r="D1144" s="194" t="s">
        <v>4025</v>
      </c>
      <c r="E1144" s="242">
        <v>517.28</v>
      </c>
      <c r="F1144" s="212" t="s">
        <v>3944</v>
      </c>
    </row>
    <row r="1145" spans="1:6">
      <c r="A1145" s="220">
        <v>41557</v>
      </c>
      <c r="B1145" s="195">
        <v>5577915</v>
      </c>
      <c r="C1145" s="32">
        <v>41557</v>
      </c>
      <c r="D1145" s="194" t="s">
        <v>3734</v>
      </c>
      <c r="E1145" s="242">
        <v>48.31</v>
      </c>
      <c r="F1145" s="212" t="s">
        <v>3835</v>
      </c>
    </row>
    <row r="1146" spans="1:6">
      <c r="A1146" s="220">
        <v>41557</v>
      </c>
      <c r="B1146" s="195">
        <v>4993903</v>
      </c>
      <c r="C1146" s="32">
        <v>41557</v>
      </c>
      <c r="D1146" s="194" t="s">
        <v>3734</v>
      </c>
      <c r="E1146" s="242">
        <v>30.9</v>
      </c>
      <c r="F1146" s="212" t="s">
        <v>3452</v>
      </c>
    </row>
    <row r="1147" spans="1:6">
      <c r="A1147" s="220">
        <v>41557</v>
      </c>
      <c r="B1147" s="195">
        <v>1429151</v>
      </c>
      <c r="C1147" s="32">
        <v>41557</v>
      </c>
      <c r="D1147" s="194" t="s">
        <v>3734</v>
      </c>
      <c r="E1147" s="242">
        <v>37.700000000000003</v>
      </c>
      <c r="F1147" s="212" t="s">
        <v>3452</v>
      </c>
    </row>
    <row r="1148" spans="1:6">
      <c r="A1148" s="220">
        <v>41557</v>
      </c>
      <c r="B1148" s="195">
        <v>8952309</v>
      </c>
      <c r="C1148" s="32">
        <v>41557</v>
      </c>
      <c r="D1148" s="194" t="s">
        <v>3734</v>
      </c>
      <c r="E1148" s="242">
        <v>83.06</v>
      </c>
      <c r="F1148" s="212" t="s">
        <v>3452</v>
      </c>
    </row>
    <row r="1149" spans="1:6" s="142" customFormat="1" ht="15" customHeight="1">
      <c r="A1149" s="187">
        <v>41559</v>
      </c>
      <c r="B1149" s="197">
        <v>7</v>
      </c>
      <c r="C1149" s="44">
        <v>41523</v>
      </c>
      <c r="D1149" s="194" t="s">
        <v>3542</v>
      </c>
      <c r="E1149" s="242">
        <v>51.78</v>
      </c>
      <c r="F1149" s="212" t="s">
        <v>3452</v>
      </c>
    </row>
    <row r="1150" spans="1:6" s="142" customFormat="1" ht="14" customHeight="1">
      <c r="A1150" s="203">
        <v>41559</v>
      </c>
      <c r="B1150" s="223">
        <v>192</v>
      </c>
      <c r="C1150" s="206">
        <v>41531</v>
      </c>
      <c r="D1150" s="190" t="s">
        <v>3925</v>
      </c>
      <c r="E1150" s="255">
        <v>8243.23</v>
      </c>
      <c r="F1150" s="213" t="s">
        <v>3725</v>
      </c>
    </row>
    <row r="1151" spans="1:6" s="142" customFormat="1" ht="13" customHeight="1">
      <c r="A1151" s="204">
        <v>41559</v>
      </c>
      <c r="B1151" s="169">
        <v>192</v>
      </c>
      <c r="C1151" s="210">
        <v>41531</v>
      </c>
      <c r="D1151" s="192" t="s">
        <v>3925</v>
      </c>
      <c r="E1151" s="257">
        <v>8243.24</v>
      </c>
      <c r="F1151" s="192" t="s">
        <v>3835</v>
      </c>
    </row>
    <row r="1152" spans="1:6">
      <c r="A1152" s="220">
        <v>41562</v>
      </c>
      <c r="B1152" s="195">
        <v>31898344</v>
      </c>
      <c r="C1152" s="32">
        <v>41562</v>
      </c>
      <c r="D1152" s="194" t="s">
        <v>545</v>
      </c>
      <c r="E1152" s="242">
        <v>13.88</v>
      </c>
      <c r="F1152" s="212" t="s">
        <v>3452</v>
      </c>
    </row>
    <row r="1153" spans="1:6">
      <c r="A1153" s="220">
        <v>41564</v>
      </c>
      <c r="B1153" s="195">
        <v>220</v>
      </c>
      <c r="C1153" s="32">
        <v>41555</v>
      </c>
      <c r="D1153" s="194" t="s">
        <v>3936</v>
      </c>
      <c r="E1153" s="242">
        <v>1000</v>
      </c>
      <c r="F1153" s="212" t="s">
        <v>3835</v>
      </c>
    </row>
    <row r="1154" spans="1:6">
      <c r="A1154" s="220">
        <v>41564</v>
      </c>
      <c r="B1154" s="195">
        <v>62151</v>
      </c>
      <c r="C1154" s="32">
        <v>41549</v>
      </c>
      <c r="D1154" s="194" t="s">
        <v>3943</v>
      </c>
      <c r="E1154" s="242">
        <v>2132.3200000000002</v>
      </c>
      <c r="F1154" s="212" t="s">
        <v>3944</v>
      </c>
    </row>
    <row r="1155" spans="1:6">
      <c r="A1155" s="203">
        <v>41565</v>
      </c>
      <c r="B1155" s="205">
        <v>132</v>
      </c>
      <c r="C1155" s="206">
        <v>41516</v>
      </c>
      <c r="D1155" s="190" t="s">
        <v>3551</v>
      </c>
      <c r="E1155" s="255">
        <v>204.65</v>
      </c>
      <c r="F1155" s="213" t="s">
        <v>3453</v>
      </c>
    </row>
    <row r="1156" spans="1:6">
      <c r="A1156" s="258">
        <v>41565</v>
      </c>
      <c r="B1156" s="195">
        <v>132</v>
      </c>
      <c r="C1156" s="32">
        <v>41516</v>
      </c>
      <c r="D1156" s="194" t="s">
        <v>3551</v>
      </c>
      <c r="E1156" s="242">
        <v>281.39</v>
      </c>
      <c r="F1156" s="212" t="s">
        <v>3835</v>
      </c>
    </row>
    <row r="1157" spans="1:6">
      <c r="A1157" s="204">
        <v>41565</v>
      </c>
      <c r="B1157" s="209">
        <v>132</v>
      </c>
      <c r="C1157" s="210">
        <v>41516</v>
      </c>
      <c r="D1157" s="192" t="s">
        <v>3551</v>
      </c>
      <c r="E1157" s="257">
        <v>153.47999999999999</v>
      </c>
      <c r="F1157" s="214" t="s">
        <v>3521</v>
      </c>
    </row>
    <row r="1158" spans="1:6">
      <c r="A1158" s="203">
        <v>41565</v>
      </c>
      <c r="B1158" s="205">
        <v>15</v>
      </c>
      <c r="C1158" s="206">
        <v>41545</v>
      </c>
      <c r="D1158" s="190" t="s">
        <v>726</v>
      </c>
      <c r="E1158" s="255">
        <v>319.97000000000003</v>
      </c>
      <c r="F1158" s="213" t="s">
        <v>3453</v>
      </c>
    </row>
    <row r="1159" spans="1:6">
      <c r="A1159" s="258">
        <v>41565</v>
      </c>
      <c r="B1159" s="195">
        <v>15</v>
      </c>
      <c r="C1159" s="32">
        <v>41545</v>
      </c>
      <c r="D1159" s="194" t="s">
        <v>726</v>
      </c>
      <c r="E1159" s="242">
        <v>32</v>
      </c>
      <c r="F1159" s="212" t="s">
        <v>3812</v>
      </c>
    </row>
    <row r="1160" spans="1:6">
      <c r="A1160" s="258">
        <v>41565</v>
      </c>
      <c r="B1160" s="195">
        <v>15</v>
      </c>
      <c r="C1160" s="32">
        <v>41545</v>
      </c>
      <c r="D1160" s="194" t="s">
        <v>726</v>
      </c>
      <c r="E1160" s="242">
        <v>63.99</v>
      </c>
      <c r="F1160" s="212" t="s">
        <v>3710</v>
      </c>
    </row>
    <row r="1161" spans="1:6">
      <c r="A1161" s="258">
        <v>41565</v>
      </c>
      <c r="B1161" s="195">
        <v>15</v>
      </c>
      <c r="C1161" s="32">
        <v>41545</v>
      </c>
      <c r="D1161" s="194" t="s">
        <v>726</v>
      </c>
      <c r="E1161" s="242">
        <v>255.98</v>
      </c>
      <c r="F1161" s="212" t="s">
        <v>3835</v>
      </c>
    </row>
    <row r="1162" spans="1:6">
      <c r="A1162" s="204">
        <v>41565</v>
      </c>
      <c r="B1162" s="209">
        <v>15</v>
      </c>
      <c r="C1162" s="210">
        <v>41545</v>
      </c>
      <c r="D1162" s="192" t="s">
        <v>726</v>
      </c>
      <c r="E1162" s="257">
        <v>95.99</v>
      </c>
      <c r="F1162" s="214" t="s">
        <v>3521</v>
      </c>
    </row>
    <row r="1163" spans="1:6" ht="16" customHeight="1">
      <c r="A1163" s="203">
        <v>41565</v>
      </c>
      <c r="B1163" s="223" t="s">
        <v>3927</v>
      </c>
      <c r="C1163" s="206">
        <v>41551</v>
      </c>
      <c r="D1163" s="190" t="s">
        <v>3473</v>
      </c>
      <c r="E1163" s="255">
        <v>668</v>
      </c>
      <c r="F1163" s="213" t="s">
        <v>3453</v>
      </c>
    </row>
    <row r="1164" spans="1:6" ht="16" customHeight="1">
      <c r="A1164" s="204">
        <v>41565</v>
      </c>
      <c r="B1164" s="224" t="s">
        <v>3927</v>
      </c>
      <c r="C1164" s="210">
        <v>41551</v>
      </c>
      <c r="D1164" s="192" t="s">
        <v>3473</v>
      </c>
      <c r="E1164" s="257">
        <v>668</v>
      </c>
      <c r="F1164" s="214" t="s">
        <v>3835</v>
      </c>
    </row>
    <row r="1165" spans="1:6" s="142" customFormat="1" ht="13" customHeight="1">
      <c r="A1165" s="220">
        <v>41565</v>
      </c>
      <c r="B1165" s="197" t="s">
        <v>3929</v>
      </c>
      <c r="C1165" s="32">
        <v>41492</v>
      </c>
      <c r="D1165" s="194" t="s">
        <v>3928</v>
      </c>
      <c r="E1165" s="242">
        <v>7640</v>
      </c>
      <c r="F1165" s="194" t="s">
        <v>3835</v>
      </c>
    </row>
    <row r="1166" spans="1:6" s="142" customFormat="1" ht="17" customHeight="1">
      <c r="A1166" s="220">
        <v>41565</v>
      </c>
      <c r="B1166" s="197" t="s">
        <v>3931</v>
      </c>
      <c r="C1166" s="32">
        <v>41495</v>
      </c>
      <c r="D1166" s="194" t="s">
        <v>3930</v>
      </c>
      <c r="E1166" s="242">
        <v>16470</v>
      </c>
      <c r="F1166" s="194" t="s">
        <v>3835</v>
      </c>
    </row>
    <row r="1167" spans="1:6" s="142" customFormat="1" ht="17" customHeight="1">
      <c r="A1167" s="220">
        <v>41565</v>
      </c>
      <c r="B1167" s="197" t="s">
        <v>213</v>
      </c>
      <c r="C1167" s="32">
        <v>41516</v>
      </c>
      <c r="D1167" s="194" t="s">
        <v>915</v>
      </c>
      <c r="E1167" s="242">
        <v>23.58</v>
      </c>
      <c r="F1167" s="194" t="s">
        <v>3835</v>
      </c>
    </row>
    <row r="1168" spans="1:6" s="142" customFormat="1" ht="18" customHeight="1">
      <c r="A1168" s="203">
        <v>41565</v>
      </c>
      <c r="B1168" s="223" t="s">
        <v>3932</v>
      </c>
      <c r="C1168" s="206">
        <v>41545</v>
      </c>
      <c r="D1168" s="190" t="s">
        <v>3728</v>
      </c>
      <c r="E1168" s="255">
        <v>11222.78</v>
      </c>
      <c r="F1168" s="190" t="s">
        <v>3835</v>
      </c>
    </row>
    <row r="1169" spans="1:6" s="142" customFormat="1" ht="18" customHeight="1">
      <c r="A1169" s="204">
        <v>41565</v>
      </c>
      <c r="B1169" s="224" t="s">
        <v>3932</v>
      </c>
      <c r="C1169" s="210">
        <v>41545</v>
      </c>
      <c r="D1169" s="192" t="s">
        <v>3728</v>
      </c>
      <c r="E1169" s="257">
        <v>915</v>
      </c>
      <c r="F1169" s="192" t="s">
        <v>3835</v>
      </c>
    </row>
    <row r="1170" spans="1:6" s="142" customFormat="1" ht="16" customHeight="1">
      <c r="A1170" s="220">
        <v>41565</v>
      </c>
      <c r="B1170" s="197">
        <v>11704726</v>
      </c>
      <c r="C1170" s="32">
        <v>41534</v>
      </c>
      <c r="D1170" s="194" t="s">
        <v>3722</v>
      </c>
      <c r="E1170" s="242">
        <v>606</v>
      </c>
      <c r="F1170" s="194" t="s">
        <v>3835</v>
      </c>
    </row>
    <row r="1171" spans="1:6" s="142" customFormat="1" ht="16" customHeight="1">
      <c r="A1171" s="187">
        <v>41565</v>
      </c>
      <c r="B1171" s="197">
        <v>499</v>
      </c>
      <c r="C1171" s="32">
        <v>41558</v>
      </c>
      <c r="D1171" s="194" t="s">
        <v>3933</v>
      </c>
      <c r="E1171" s="242">
        <v>950</v>
      </c>
      <c r="F1171" s="194" t="s">
        <v>3835</v>
      </c>
    </row>
    <row r="1172" spans="1:6" s="142" customFormat="1" ht="16" customHeight="1">
      <c r="A1172" s="187">
        <v>41565</v>
      </c>
      <c r="B1172" s="197">
        <v>59</v>
      </c>
      <c r="C1172" s="32">
        <v>41546</v>
      </c>
      <c r="D1172" s="194" t="s">
        <v>3934</v>
      </c>
      <c r="E1172" s="242">
        <v>4770.5200000000004</v>
      </c>
      <c r="F1172" s="194" t="s">
        <v>3710</v>
      </c>
    </row>
    <row r="1173" spans="1:6" s="142" customFormat="1" ht="16" customHeight="1">
      <c r="A1173" s="187">
        <v>41565</v>
      </c>
      <c r="B1173" s="197">
        <v>8281</v>
      </c>
      <c r="C1173" s="32">
        <v>41536</v>
      </c>
      <c r="D1173" s="194" t="s">
        <v>981</v>
      </c>
      <c r="E1173" s="242">
        <v>671</v>
      </c>
      <c r="F1173" s="194" t="s">
        <v>3710</v>
      </c>
    </row>
    <row r="1174" spans="1:6" s="142" customFormat="1" ht="16" customHeight="1">
      <c r="A1174" s="187">
        <v>41565</v>
      </c>
      <c r="B1174" s="197" t="s">
        <v>3935</v>
      </c>
      <c r="C1174" s="32">
        <v>41545</v>
      </c>
      <c r="D1174" s="194" t="s">
        <v>3594</v>
      </c>
      <c r="E1174" s="242">
        <v>426.59</v>
      </c>
      <c r="F1174" s="194" t="s">
        <v>3710</v>
      </c>
    </row>
    <row r="1175" spans="1:6" s="142" customFormat="1" ht="16" customHeight="1">
      <c r="A1175" s="187">
        <v>41565</v>
      </c>
      <c r="B1175" s="197">
        <v>9</v>
      </c>
      <c r="C1175" s="32">
        <v>41549</v>
      </c>
      <c r="D1175" s="194" t="s">
        <v>3615</v>
      </c>
      <c r="E1175" s="242">
        <v>440</v>
      </c>
      <c r="F1175" s="194" t="s">
        <v>3710</v>
      </c>
    </row>
    <row r="1176" spans="1:6" s="142" customFormat="1" ht="16" customHeight="1">
      <c r="A1176" s="187">
        <v>41565</v>
      </c>
      <c r="B1176" s="197">
        <v>2</v>
      </c>
      <c r="C1176" s="32">
        <v>41557</v>
      </c>
      <c r="D1176" s="194" t="s">
        <v>3832</v>
      </c>
      <c r="E1176" s="242">
        <v>1600</v>
      </c>
      <c r="F1176" s="194" t="s">
        <v>3710</v>
      </c>
    </row>
    <row r="1177" spans="1:6" s="142" customFormat="1" ht="16" customHeight="1">
      <c r="A1177" s="187">
        <v>41565</v>
      </c>
      <c r="B1177" s="197" t="s">
        <v>3938</v>
      </c>
      <c r="C1177" s="32">
        <v>41522</v>
      </c>
      <c r="D1177" s="194" t="s">
        <v>3937</v>
      </c>
      <c r="E1177" s="242">
        <v>4680.5</v>
      </c>
      <c r="F1177" s="194" t="s">
        <v>3746</v>
      </c>
    </row>
    <row r="1178" spans="1:6" s="142" customFormat="1" ht="16" customHeight="1">
      <c r="A1178" s="187">
        <v>41565</v>
      </c>
      <c r="B1178" s="197">
        <v>2521</v>
      </c>
      <c r="C1178" s="32">
        <v>41575</v>
      </c>
      <c r="D1178" s="194" t="s">
        <v>3939</v>
      </c>
      <c r="E1178" s="242">
        <v>600</v>
      </c>
      <c r="F1178" s="194" t="s">
        <v>3521</v>
      </c>
    </row>
    <row r="1179" spans="1:6" s="142" customFormat="1" ht="16" customHeight="1">
      <c r="A1179" s="187">
        <v>41565</v>
      </c>
      <c r="B1179" s="156"/>
      <c r="C1179" s="125"/>
      <c r="D1179" s="194" t="s">
        <v>3940</v>
      </c>
      <c r="E1179" s="242">
        <v>150</v>
      </c>
      <c r="F1179" s="194" t="s">
        <v>3521</v>
      </c>
    </row>
    <row r="1180" spans="1:6" s="142" customFormat="1" ht="16" customHeight="1">
      <c r="A1180" s="187">
        <v>41565</v>
      </c>
      <c r="B1180" s="197">
        <v>21</v>
      </c>
      <c r="C1180" s="32">
        <v>41546</v>
      </c>
      <c r="D1180" s="194" t="s">
        <v>251</v>
      </c>
      <c r="E1180" s="242">
        <v>2440</v>
      </c>
      <c r="F1180" s="194" t="s">
        <v>3521</v>
      </c>
    </row>
    <row r="1181" spans="1:6" s="142" customFormat="1" ht="16" customHeight="1">
      <c r="A1181" s="203">
        <v>41565</v>
      </c>
      <c r="B1181" s="223" t="s">
        <v>3941</v>
      </c>
      <c r="C1181" s="206">
        <v>41535</v>
      </c>
      <c r="D1181" s="190" t="s">
        <v>3421</v>
      </c>
      <c r="E1181" s="255">
        <v>65</v>
      </c>
      <c r="F1181" s="190" t="s">
        <v>3453</v>
      </c>
    </row>
    <row r="1182" spans="1:6" s="142" customFormat="1" ht="16" customHeight="1">
      <c r="A1182" s="204">
        <v>41565</v>
      </c>
      <c r="B1182" s="224" t="s">
        <v>3941</v>
      </c>
      <c r="C1182" s="210">
        <v>41535</v>
      </c>
      <c r="D1182" s="192" t="s">
        <v>3421</v>
      </c>
      <c r="E1182" s="257">
        <v>65</v>
      </c>
      <c r="F1182" s="192" t="s">
        <v>3452</v>
      </c>
    </row>
    <row r="1183" spans="1:6" s="142" customFormat="1" ht="16" customHeight="1">
      <c r="A1183" s="203">
        <v>41565</v>
      </c>
      <c r="B1183" s="223" t="s">
        <v>3942</v>
      </c>
      <c r="C1183" s="206">
        <v>41557</v>
      </c>
      <c r="D1183" s="190" t="s">
        <v>3421</v>
      </c>
      <c r="E1183" s="255">
        <v>65</v>
      </c>
      <c r="F1183" s="190" t="s">
        <v>3453</v>
      </c>
    </row>
    <row r="1184" spans="1:6" s="142" customFormat="1" ht="16" customHeight="1">
      <c r="A1184" s="204">
        <v>41565</v>
      </c>
      <c r="B1184" s="224" t="s">
        <v>3942</v>
      </c>
      <c r="C1184" s="210">
        <v>41557</v>
      </c>
      <c r="D1184" s="192" t="s">
        <v>3421</v>
      </c>
      <c r="E1184" s="257">
        <v>65</v>
      </c>
      <c r="F1184" s="192" t="s">
        <v>3452</v>
      </c>
    </row>
    <row r="1185" spans="1:6" s="142" customFormat="1" ht="16" customHeight="1">
      <c r="A1185" s="187">
        <v>41565</v>
      </c>
      <c r="B1185" s="197">
        <v>575</v>
      </c>
      <c r="C1185" s="32">
        <v>41552</v>
      </c>
      <c r="D1185" s="194" t="s">
        <v>793</v>
      </c>
      <c r="E1185" s="242">
        <v>1.22</v>
      </c>
      <c r="F1185" s="194" t="s">
        <v>3521</v>
      </c>
    </row>
    <row r="1186" spans="1:6" s="142" customFormat="1" ht="16" customHeight="1">
      <c r="A1186" s="187">
        <v>41565</v>
      </c>
      <c r="B1186" s="197">
        <v>379</v>
      </c>
      <c r="C1186" s="32">
        <v>41552</v>
      </c>
      <c r="D1186" s="194" t="s">
        <v>793</v>
      </c>
      <c r="E1186" s="242">
        <v>49.9</v>
      </c>
      <c r="F1186" s="194" t="s">
        <v>3521</v>
      </c>
    </row>
    <row r="1187" spans="1:6" s="142" customFormat="1" ht="16" customHeight="1">
      <c r="A1187" s="187">
        <v>41565</v>
      </c>
      <c r="B1187" s="197">
        <v>578</v>
      </c>
      <c r="C1187" s="32">
        <v>41552</v>
      </c>
      <c r="D1187" s="194" t="s">
        <v>793</v>
      </c>
      <c r="E1187" s="242">
        <v>12.06</v>
      </c>
      <c r="F1187" s="194" t="s">
        <v>3710</v>
      </c>
    </row>
    <row r="1188" spans="1:6" s="142" customFormat="1" ht="16" customHeight="1">
      <c r="A1188" s="187">
        <v>41565</v>
      </c>
      <c r="B1188" s="197">
        <v>541</v>
      </c>
      <c r="C1188" s="32">
        <v>41531</v>
      </c>
      <c r="D1188" s="194" t="s">
        <v>793</v>
      </c>
      <c r="E1188" s="242">
        <v>95.16</v>
      </c>
      <c r="F1188" s="194" t="s">
        <v>3710</v>
      </c>
    </row>
    <row r="1189" spans="1:6" s="142" customFormat="1" ht="16" customHeight="1">
      <c r="A1189" s="187">
        <v>41565</v>
      </c>
      <c r="B1189" s="197">
        <v>579</v>
      </c>
      <c r="C1189" s="32">
        <v>41552</v>
      </c>
      <c r="D1189" s="194" t="s">
        <v>793</v>
      </c>
      <c r="E1189" s="242">
        <v>36.46</v>
      </c>
      <c r="F1189" s="194" t="s">
        <v>3835</v>
      </c>
    </row>
    <row r="1190" spans="1:6" s="142" customFormat="1" ht="16" customHeight="1">
      <c r="A1190" s="187">
        <v>41565</v>
      </c>
      <c r="B1190" s="197">
        <v>542</v>
      </c>
      <c r="C1190" s="32">
        <v>41531</v>
      </c>
      <c r="D1190" s="194" t="s">
        <v>793</v>
      </c>
      <c r="E1190" s="242">
        <v>36.78</v>
      </c>
      <c r="F1190" s="194" t="s">
        <v>3835</v>
      </c>
    </row>
    <row r="1191" spans="1:6" s="142" customFormat="1" ht="16" customHeight="1">
      <c r="A1191" s="187">
        <v>41565</v>
      </c>
      <c r="B1191" s="197">
        <v>540</v>
      </c>
      <c r="C1191" s="32">
        <v>41531</v>
      </c>
      <c r="D1191" s="194" t="s">
        <v>793</v>
      </c>
      <c r="E1191" s="242">
        <v>43.72</v>
      </c>
      <c r="F1191" s="194" t="s">
        <v>3725</v>
      </c>
    </row>
    <row r="1192" spans="1:6" s="142" customFormat="1" ht="16" customHeight="1">
      <c r="A1192" s="203">
        <v>41565</v>
      </c>
      <c r="B1192" s="223">
        <v>343</v>
      </c>
      <c r="C1192" s="206">
        <v>41531</v>
      </c>
      <c r="D1192" s="190" t="s">
        <v>793</v>
      </c>
      <c r="E1192" s="255">
        <v>1791.97</v>
      </c>
      <c r="F1192" s="190" t="s">
        <v>3725</v>
      </c>
    </row>
    <row r="1193" spans="1:6" s="142" customFormat="1" ht="16" customHeight="1">
      <c r="A1193" s="204">
        <v>41565</v>
      </c>
      <c r="B1193" s="224">
        <v>343</v>
      </c>
      <c r="C1193" s="210">
        <v>41531</v>
      </c>
      <c r="D1193" s="192" t="s">
        <v>793</v>
      </c>
      <c r="E1193" s="257">
        <v>2</v>
      </c>
      <c r="F1193" s="192" t="s">
        <v>3725</v>
      </c>
    </row>
    <row r="1194" spans="1:6" s="142" customFormat="1" ht="16" customHeight="1">
      <c r="A1194" s="203">
        <v>41565</v>
      </c>
      <c r="B1194" s="223">
        <v>344</v>
      </c>
      <c r="C1194" s="206">
        <v>41531</v>
      </c>
      <c r="D1194" s="190" t="s">
        <v>793</v>
      </c>
      <c r="E1194" s="255">
        <v>4243.3999999999996</v>
      </c>
      <c r="F1194" s="190" t="s">
        <v>3710</v>
      </c>
    </row>
    <row r="1195" spans="1:6" s="142" customFormat="1" ht="16" customHeight="1">
      <c r="A1195" s="204">
        <v>41565</v>
      </c>
      <c r="B1195" s="224">
        <v>344</v>
      </c>
      <c r="C1195" s="210">
        <v>41531</v>
      </c>
      <c r="D1195" s="192" t="s">
        <v>793</v>
      </c>
      <c r="E1195" s="257">
        <v>2</v>
      </c>
      <c r="F1195" s="192" t="s">
        <v>3710</v>
      </c>
    </row>
    <row r="1196" spans="1:6" s="142" customFormat="1" ht="16" customHeight="1">
      <c r="A1196" s="203">
        <v>41565</v>
      </c>
      <c r="B1196" s="223">
        <v>345</v>
      </c>
      <c r="C1196" s="206">
        <v>41531</v>
      </c>
      <c r="D1196" s="190" t="s">
        <v>793</v>
      </c>
      <c r="E1196" s="255">
        <v>1507.32</v>
      </c>
      <c r="F1196" s="190" t="s">
        <v>3835</v>
      </c>
    </row>
    <row r="1197" spans="1:6" s="142" customFormat="1" ht="16" customHeight="1">
      <c r="A1197" s="204">
        <v>41565</v>
      </c>
      <c r="B1197" s="224">
        <v>345</v>
      </c>
      <c r="C1197" s="210">
        <v>41531</v>
      </c>
      <c r="D1197" s="192" t="s">
        <v>793</v>
      </c>
      <c r="E1197" s="257">
        <v>2</v>
      </c>
      <c r="F1197" s="192" t="s">
        <v>3835</v>
      </c>
    </row>
    <row r="1198" spans="1:6" s="142" customFormat="1" ht="16" customHeight="1">
      <c r="A1198" s="203">
        <v>41565</v>
      </c>
      <c r="B1198" s="223">
        <v>383</v>
      </c>
      <c r="C1198" s="206">
        <v>41552</v>
      </c>
      <c r="D1198" s="190" t="s">
        <v>793</v>
      </c>
      <c r="E1198" s="255">
        <v>1660.75</v>
      </c>
      <c r="F1198" s="190" t="s">
        <v>3835</v>
      </c>
    </row>
    <row r="1199" spans="1:6" s="142" customFormat="1" ht="16" customHeight="1">
      <c r="A1199" s="204">
        <v>41565</v>
      </c>
      <c r="B1199" s="224">
        <v>383</v>
      </c>
      <c r="C1199" s="210">
        <v>41552</v>
      </c>
      <c r="D1199" s="192" t="s">
        <v>793</v>
      </c>
      <c r="E1199" s="257">
        <v>2</v>
      </c>
      <c r="F1199" s="192" t="s">
        <v>3835</v>
      </c>
    </row>
    <row r="1200" spans="1:6" s="142" customFormat="1" ht="16" customHeight="1">
      <c r="A1200" s="187">
        <v>41576</v>
      </c>
      <c r="B1200" s="197">
        <v>100</v>
      </c>
      <c r="C1200" s="32">
        <v>41527</v>
      </c>
      <c r="D1200" s="194" t="s">
        <v>3945</v>
      </c>
      <c r="E1200" s="242">
        <v>219.01</v>
      </c>
      <c r="F1200" s="194" t="s">
        <v>3835</v>
      </c>
    </row>
    <row r="1201" spans="1:6">
      <c r="A1201" s="220">
        <v>41576</v>
      </c>
      <c r="B1201" s="50">
        <v>50003913</v>
      </c>
      <c r="C1201" s="220">
        <v>41553</v>
      </c>
      <c r="D1201" s="194" t="s">
        <v>554</v>
      </c>
      <c r="E1201" s="242">
        <v>272.76</v>
      </c>
      <c r="F1201" s="194" t="s">
        <v>3835</v>
      </c>
    </row>
    <row r="1202" spans="1:6">
      <c r="A1202" s="220">
        <v>41576</v>
      </c>
      <c r="B1202" s="50">
        <v>49</v>
      </c>
      <c r="C1202" s="220">
        <v>41545</v>
      </c>
      <c r="D1202" s="194" t="s">
        <v>3946</v>
      </c>
      <c r="E1202" s="242">
        <v>1035</v>
      </c>
      <c r="F1202" s="194" t="s">
        <v>3710</v>
      </c>
    </row>
    <row r="1203" spans="1:6">
      <c r="A1203" s="220">
        <v>41576</v>
      </c>
      <c r="B1203" s="50">
        <v>11</v>
      </c>
      <c r="C1203" s="220">
        <v>41546</v>
      </c>
      <c r="D1203" s="194" t="s">
        <v>3947</v>
      </c>
      <c r="E1203" s="242">
        <v>1155</v>
      </c>
      <c r="F1203" s="194" t="s">
        <v>3710</v>
      </c>
    </row>
    <row r="1204" spans="1:6">
      <c r="A1204" s="220">
        <v>41576</v>
      </c>
      <c r="B1204" s="50">
        <v>2</v>
      </c>
      <c r="C1204" s="220">
        <v>41541</v>
      </c>
      <c r="D1204" s="194" t="s">
        <v>3948</v>
      </c>
      <c r="E1204" s="242">
        <v>405</v>
      </c>
      <c r="F1204" s="194" t="s">
        <v>3710</v>
      </c>
    </row>
    <row r="1205" spans="1:6">
      <c r="A1205" s="220">
        <v>41576</v>
      </c>
      <c r="B1205" s="50">
        <v>36</v>
      </c>
      <c r="C1205" s="220">
        <v>41543</v>
      </c>
      <c r="D1205" s="194" t="s">
        <v>3949</v>
      </c>
      <c r="E1205" s="242">
        <v>855</v>
      </c>
      <c r="F1205" s="194" t="s">
        <v>3710</v>
      </c>
    </row>
    <row r="1206" spans="1:6">
      <c r="A1206" s="220">
        <v>41576</v>
      </c>
      <c r="B1206" s="50">
        <v>9171717692</v>
      </c>
      <c r="C1206" s="220">
        <v>41584</v>
      </c>
      <c r="D1206" s="194" t="s">
        <v>3950</v>
      </c>
      <c r="E1206" s="242">
        <v>1062.56</v>
      </c>
      <c r="F1206" s="194" t="s">
        <v>3710</v>
      </c>
    </row>
    <row r="1207" spans="1:6">
      <c r="A1207" s="220">
        <v>41576</v>
      </c>
      <c r="B1207" s="50">
        <v>9171717673</v>
      </c>
      <c r="C1207" s="220">
        <v>41584</v>
      </c>
      <c r="D1207" s="194" t="s">
        <v>3950</v>
      </c>
      <c r="E1207" s="242">
        <v>3420.88</v>
      </c>
      <c r="F1207" s="194" t="s">
        <v>3710</v>
      </c>
    </row>
    <row r="1208" spans="1:6">
      <c r="A1208" s="203">
        <v>41576</v>
      </c>
      <c r="B1208" s="160">
        <v>2472</v>
      </c>
      <c r="C1208" s="216">
        <v>41548</v>
      </c>
      <c r="D1208" s="190" t="s">
        <v>273</v>
      </c>
      <c r="E1208" s="255">
        <v>22.88</v>
      </c>
      <c r="F1208" s="190" t="s">
        <v>3835</v>
      </c>
    </row>
    <row r="1209" spans="1:6">
      <c r="A1209" s="204">
        <v>41576</v>
      </c>
      <c r="B1209" s="166">
        <v>2472</v>
      </c>
      <c r="C1209" s="217">
        <v>41548</v>
      </c>
      <c r="D1209" s="192" t="s">
        <v>273</v>
      </c>
      <c r="E1209" s="257">
        <v>22.87</v>
      </c>
      <c r="F1209" s="192" t="s">
        <v>3453</v>
      </c>
    </row>
    <row r="1210" spans="1:6">
      <c r="A1210" s="203">
        <v>41576</v>
      </c>
      <c r="B1210" s="160">
        <v>2516</v>
      </c>
      <c r="C1210" s="216">
        <v>41556</v>
      </c>
      <c r="D1210" s="190" t="s">
        <v>273</v>
      </c>
      <c r="E1210" s="255">
        <v>158.29</v>
      </c>
      <c r="F1210" s="190" t="s">
        <v>3835</v>
      </c>
    </row>
    <row r="1211" spans="1:6">
      <c r="A1211" s="204">
        <v>41576</v>
      </c>
      <c r="B1211" s="166">
        <v>2516</v>
      </c>
      <c r="C1211" s="217">
        <v>41556</v>
      </c>
      <c r="D1211" s="192" t="s">
        <v>273</v>
      </c>
      <c r="E1211" s="257">
        <v>158.30000000000001</v>
      </c>
      <c r="F1211" s="192" t="s">
        <v>3453</v>
      </c>
    </row>
    <row r="1212" spans="1:6">
      <c r="A1212" s="220">
        <v>41576</v>
      </c>
      <c r="B1212" s="50">
        <v>889</v>
      </c>
      <c r="C1212" s="220">
        <v>41563</v>
      </c>
      <c r="D1212" s="194" t="s">
        <v>3951</v>
      </c>
      <c r="E1212" s="242">
        <v>488</v>
      </c>
      <c r="F1212" s="194" t="s">
        <v>3835</v>
      </c>
    </row>
    <row r="1213" spans="1:6">
      <c r="A1213" s="220">
        <v>41576</v>
      </c>
      <c r="B1213" s="50">
        <v>802</v>
      </c>
      <c r="C1213" s="220">
        <v>41546</v>
      </c>
      <c r="D1213" s="194" t="s">
        <v>3952</v>
      </c>
      <c r="E1213" s="242">
        <v>800</v>
      </c>
      <c r="F1213" s="194" t="s">
        <v>3835</v>
      </c>
    </row>
    <row r="1214" spans="1:6">
      <c r="A1214" s="220">
        <v>41576</v>
      </c>
      <c r="B1214" s="50">
        <v>649</v>
      </c>
      <c r="C1214" s="220">
        <v>41546</v>
      </c>
      <c r="D1214" s="194" t="s">
        <v>835</v>
      </c>
      <c r="E1214" s="242">
        <v>262.3</v>
      </c>
      <c r="F1214" s="194" t="s">
        <v>3835</v>
      </c>
    </row>
    <row r="1215" spans="1:6">
      <c r="A1215" s="220">
        <v>41576</v>
      </c>
      <c r="B1215" s="50">
        <v>926</v>
      </c>
      <c r="C1215" s="220">
        <v>41546</v>
      </c>
      <c r="D1215" s="194" t="s">
        <v>3606</v>
      </c>
      <c r="E1215" s="242">
        <v>73.81</v>
      </c>
      <c r="F1215" s="194" t="s">
        <v>3835</v>
      </c>
    </row>
    <row r="1216" spans="1:6">
      <c r="A1216" s="220">
        <v>41576</v>
      </c>
      <c r="B1216" s="50">
        <v>825</v>
      </c>
      <c r="C1216" s="220">
        <v>41546</v>
      </c>
      <c r="D1216" s="194" t="s">
        <v>3606</v>
      </c>
      <c r="E1216" s="242">
        <v>170.8</v>
      </c>
      <c r="F1216" s="194" t="s">
        <v>3835</v>
      </c>
    </row>
    <row r="1217" spans="1:6">
      <c r="A1217" s="220">
        <v>41576</v>
      </c>
      <c r="B1217" s="50" t="s">
        <v>3953</v>
      </c>
      <c r="C1217" s="220">
        <v>41538</v>
      </c>
      <c r="D1217" s="194" t="s">
        <v>3917</v>
      </c>
      <c r="E1217" s="242">
        <v>183</v>
      </c>
      <c r="F1217" s="194" t="s">
        <v>3835</v>
      </c>
    </row>
    <row r="1218" spans="1:6">
      <c r="A1218" s="220">
        <v>41576</v>
      </c>
      <c r="B1218" s="50">
        <v>3170005048</v>
      </c>
      <c r="C1218" s="220">
        <v>41543</v>
      </c>
      <c r="D1218" s="194" t="s">
        <v>3954</v>
      </c>
      <c r="E1218" s="242">
        <v>146</v>
      </c>
      <c r="F1218" s="194" t="s">
        <v>3835</v>
      </c>
    </row>
    <row r="1219" spans="1:6">
      <c r="A1219" s="220">
        <v>41576</v>
      </c>
      <c r="B1219" s="50">
        <v>3170005047</v>
      </c>
      <c r="C1219" s="220">
        <v>41543</v>
      </c>
      <c r="D1219" s="194" t="s">
        <v>3954</v>
      </c>
      <c r="E1219" s="242">
        <v>146</v>
      </c>
      <c r="F1219" s="194" t="s">
        <v>3835</v>
      </c>
    </row>
    <row r="1220" spans="1:6">
      <c r="A1220" s="220">
        <v>41576</v>
      </c>
      <c r="B1220" s="50">
        <v>3170005046</v>
      </c>
      <c r="C1220" s="220">
        <v>41543</v>
      </c>
      <c r="D1220" s="194" t="s">
        <v>3954</v>
      </c>
      <c r="E1220" s="242">
        <v>146</v>
      </c>
      <c r="F1220" s="194" t="s">
        <v>3835</v>
      </c>
    </row>
    <row r="1221" spans="1:6">
      <c r="A1221" s="220">
        <v>41576</v>
      </c>
      <c r="B1221" s="50">
        <v>3170005045</v>
      </c>
      <c r="C1221" s="220">
        <v>41543</v>
      </c>
      <c r="D1221" s="194" t="s">
        <v>3954</v>
      </c>
      <c r="E1221" s="242">
        <v>146</v>
      </c>
      <c r="F1221" s="194" t="s">
        <v>3835</v>
      </c>
    </row>
    <row r="1222" spans="1:6">
      <c r="A1222" s="220">
        <v>41576</v>
      </c>
      <c r="B1222" s="50">
        <v>3170005043</v>
      </c>
      <c r="C1222" s="220">
        <v>41543</v>
      </c>
      <c r="D1222" s="194" t="s">
        <v>3954</v>
      </c>
      <c r="E1222" s="242">
        <v>146</v>
      </c>
      <c r="F1222" s="194" t="s">
        <v>3835</v>
      </c>
    </row>
    <row r="1223" spans="1:6">
      <c r="A1223" s="220">
        <v>41576</v>
      </c>
      <c r="B1223" s="50">
        <v>3170005042</v>
      </c>
      <c r="C1223" s="220">
        <v>41543</v>
      </c>
      <c r="D1223" s="194" t="s">
        <v>3954</v>
      </c>
      <c r="E1223" s="242">
        <v>146</v>
      </c>
      <c r="F1223" s="194" t="s">
        <v>3835</v>
      </c>
    </row>
    <row r="1224" spans="1:6">
      <c r="A1224" s="220">
        <v>41576</v>
      </c>
      <c r="B1224" s="50">
        <v>9171850194</v>
      </c>
      <c r="C1224" s="220">
        <v>41619</v>
      </c>
      <c r="D1224" s="194" t="s">
        <v>3515</v>
      </c>
      <c r="E1224" s="242">
        <v>156.86000000000001</v>
      </c>
      <c r="F1224" s="194" t="s">
        <v>3835</v>
      </c>
    </row>
    <row r="1225" spans="1:6">
      <c r="A1225" s="220">
        <v>41576</v>
      </c>
      <c r="B1225" s="50">
        <v>9171850194</v>
      </c>
      <c r="C1225" s="220">
        <v>41619</v>
      </c>
      <c r="D1225" s="194" t="s">
        <v>3515</v>
      </c>
      <c r="E1225" s="242">
        <v>2</v>
      </c>
      <c r="F1225" s="194" t="s">
        <v>3835</v>
      </c>
    </row>
    <row r="1226" spans="1:6">
      <c r="A1226" s="203">
        <v>41576</v>
      </c>
      <c r="B1226" s="160">
        <v>9171715088</v>
      </c>
      <c r="C1226" s="216">
        <v>41583</v>
      </c>
      <c r="D1226" s="190" t="s">
        <v>419</v>
      </c>
      <c r="E1226" s="255">
        <v>155.63999999999999</v>
      </c>
      <c r="F1226" s="190" t="s">
        <v>3835</v>
      </c>
    </row>
    <row r="1227" spans="1:6">
      <c r="A1227" s="258">
        <v>41576</v>
      </c>
      <c r="B1227" s="50">
        <v>9171715088</v>
      </c>
      <c r="C1227" s="220">
        <v>41583</v>
      </c>
      <c r="D1227" s="194" t="s">
        <v>419</v>
      </c>
      <c r="E1227" s="242">
        <v>2</v>
      </c>
      <c r="F1227" s="194" t="s">
        <v>3835</v>
      </c>
    </row>
    <row r="1228" spans="1:6">
      <c r="A1228" s="204">
        <v>41576</v>
      </c>
      <c r="B1228" s="166">
        <v>9171715088</v>
      </c>
      <c r="C1228" s="217">
        <v>41583</v>
      </c>
      <c r="D1228" s="192" t="s">
        <v>419</v>
      </c>
      <c r="E1228" s="257">
        <v>1.22</v>
      </c>
      <c r="F1228" s="192" t="s">
        <v>3835</v>
      </c>
    </row>
    <row r="1229" spans="1:6">
      <c r="A1229" s="220">
        <v>41576</v>
      </c>
      <c r="B1229" s="50">
        <v>11457</v>
      </c>
      <c r="C1229" s="220">
        <v>41545</v>
      </c>
      <c r="D1229" s="194" t="s">
        <v>662</v>
      </c>
      <c r="E1229" s="242">
        <v>816</v>
      </c>
      <c r="F1229" s="194" t="s">
        <v>3835</v>
      </c>
    </row>
    <row r="1230" spans="1:6">
      <c r="A1230" s="220">
        <v>41576</v>
      </c>
      <c r="B1230" s="50">
        <v>222</v>
      </c>
      <c r="C1230" s="220">
        <v>41536</v>
      </c>
      <c r="D1230" s="194" t="s">
        <v>3955</v>
      </c>
      <c r="E1230" s="242">
        <v>220</v>
      </c>
      <c r="F1230" s="194" t="s">
        <v>3835</v>
      </c>
    </row>
    <row r="1231" spans="1:6">
      <c r="A1231" s="220">
        <v>41576</v>
      </c>
      <c r="B1231" s="50">
        <v>178</v>
      </c>
      <c r="C1231" s="220">
        <v>41537</v>
      </c>
      <c r="D1231" s="194" t="s">
        <v>3575</v>
      </c>
      <c r="E1231" s="242">
        <v>183</v>
      </c>
      <c r="F1231" s="194" t="s">
        <v>3452</v>
      </c>
    </row>
    <row r="1232" spans="1:6">
      <c r="A1232" s="220">
        <v>41576</v>
      </c>
      <c r="B1232" s="50">
        <v>38</v>
      </c>
      <c r="C1232" s="220">
        <v>41488</v>
      </c>
      <c r="D1232" s="194" t="s">
        <v>3956</v>
      </c>
      <c r="E1232" s="242">
        <v>1050</v>
      </c>
      <c r="F1232" s="194" t="s">
        <v>3452</v>
      </c>
    </row>
    <row r="1233" spans="1:6">
      <c r="A1233" s="220">
        <v>41576</v>
      </c>
      <c r="B1233" s="50">
        <v>16</v>
      </c>
      <c r="C1233" s="220">
        <v>41544</v>
      </c>
      <c r="D1233" s="194" t="s">
        <v>979</v>
      </c>
      <c r="E1233" s="242">
        <v>183</v>
      </c>
      <c r="F1233" s="194" t="s">
        <v>3452</v>
      </c>
    </row>
    <row r="1234" spans="1:6">
      <c r="A1234" s="220">
        <v>41576</v>
      </c>
      <c r="B1234" s="50">
        <v>8</v>
      </c>
      <c r="C1234" s="220">
        <v>41555</v>
      </c>
      <c r="D1234" s="194" t="s">
        <v>3542</v>
      </c>
      <c r="E1234" s="242">
        <v>47.7</v>
      </c>
      <c r="F1234" s="194" t="s">
        <v>3452</v>
      </c>
    </row>
    <row r="1235" spans="1:6">
      <c r="A1235" s="220">
        <v>41576</v>
      </c>
      <c r="B1235" s="50">
        <v>21</v>
      </c>
      <c r="C1235" s="220">
        <v>41538</v>
      </c>
      <c r="D1235" s="194" t="s">
        <v>977</v>
      </c>
      <c r="E1235" s="242">
        <v>183</v>
      </c>
      <c r="F1235" s="194" t="s">
        <v>3452</v>
      </c>
    </row>
    <row r="1236" spans="1:6">
      <c r="A1236" s="220">
        <v>41576</v>
      </c>
      <c r="B1236" s="50">
        <v>1</v>
      </c>
      <c r="C1236" s="220">
        <v>41541</v>
      </c>
      <c r="D1236" s="194" t="s">
        <v>3957</v>
      </c>
      <c r="E1236" s="242">
        <v>80</v>
      </c>
      <c r="F1236" s="194" t="s">
        <v>3452</v>
      </c>
    </row>
    <row r="1237" spans="1:6">
      <c r="A1237" s="220">
        <v>41576</v>
      </c>
      <c r="B1237" s="50">
        <v>2</v>
      </c>
      <c r="C1237" s="220">
        <v>41538</v>
      </c>
      <c r="D1237" s="194" t="s">
        <v>3897</v>
      </c>
      <c r="E1237" s="242">
        <v>280</v>
      </c>
      <c r="F1237" s="194" t="s">
        <v>3452</v>
      </c>
    </row>
    <row r="1238" spans="1:6">
      <c r="A1238" s="220">
        <v>41576</v>
      </c>
      <c r="B1238" s="50">
        <v>2</v>
      </c>
      <c r="C1238" s="220">
        <v>41538</v>
      </c>
      <c r="D1238" s="194" t="s">
        <v>3896</v>
      </c>
      <c r="E1238" s="242">
        <v>280</v>
      </c>
      <c r="F1238" s="194" t="s">
        <v>3452</v>
      </c>
    </row>
    <row r="1239" spans="1:6">
      <c r="A1239" s="220">
        <v>41576</v>
      </c>
      <c r="B1239" s="50">
        <v>6</v>
      </c>
      <c r="C1239" s="220">
        <v>41538</v>
      </c>
      <c r="D1239" s="194" t="s">
        <v>3958</v>
      </c>
      <c r="E1239" s="242">
        <v>800</v>
      </c>
      <c r="F1239" s="194" t="s">
        <v>3452</v>
      </c>
    </row>
    <row r="1240" spans="1:6">
      <c r="A1240" s="220">
        <v>41576</v>
      </c>
      <c r="B1240" s="50">
        <v>48</v>
      </c>
      <c r="C1240" s="220">
        <v>41544</v>
      </c>
      <c r="D1240" s="194" t="s">
        <v>3959</v>
      </c>
      <c r="E1240" s="242">
        <v>318.42</v>
      </c>
      <c r="F1240" s="194" t="s">
        <v>3507</v>
      </c>
    </row>
    <row r="1241" spans="1:6">
      <c r="A1241" s="220">
        <v>41576</v>
      </c>
      <c r="B1241" s="50">
        <v>13</v>
      </c>
      <c r="C1241" s="220">
        <v>41519</v>
      </c>
      <c r="D1241" s="194" t="s">
        <v>3960</v>
      </c>
      <c r="E1241" s="242">
        <v>1050</v>
      </c>
      <c r="F1241" s="194" t="s">
        <v>3812</v>
      </c>
    </row>
    <row r="1242" spans="1:6">
      <c r="A1242" s="220">
        <v>41577</v>
      </c>
      <c r="B1242" s="50">
        <v>545</v>
      </c>
      <c r="C1242" s="220">
        <v>41577</v>
      </c>
      <c r="D1242" s="194" t="s">
        <v>3961</v>
      </c>
      <c r="E1242" s="242">
        <v>2189.9</v>
      </c>
      <c r="F1242" s="194" t="s">
        <v>3881</v>
      </c>
    </row>
    <row r="1243" spans="1:6">
      <c r="A1243" s="220">
        <v>41579</v>
      </c>
      <c r="B1243" s="50">
        <v>7988308</v>
      </c>
      <c r="C1243" s="220">
        <v>41572</v>
      </c>
      <c r="D1243" s="194" t="s">
        <v>3734</v>
      </c>
      <c r="E1243" s="242">
        <v>17.600000000000001</v>
      </c>
      <c r="F1243" s="194" t="s">
        <v>3835</v>
      </c>
    </row>
    <row r="1244" spans="1:6">
      <c r="A1244" s="220">
        <v>41580</v>
      </c>
      <c r="B1244" s="50">
        <v>31998624</v>
      </c>
      <c r="C1244" s="220">
        <v>41576</v>
      </c>
      <c r="D1244" s="194" t="s">
        <v>9</v>
      </c>
      <c r="E1244" s="242">
        <v>46.86</v>
      </c>
      <c r="F1244" s="194" t="s">
        <v>3835</v>
      </c>
    </row>
    <row r="1245" spans="1:6">
      <c r="A1245" s="220">
        <v>41584</v>
      </c>
      <c r="B1245" s="50">
        <v>257</v>
      </c>
      <c r="C1245" s="220">
        <v>41584</v>
      </c>
      <c r="D1245" s="194" t="s">
        <v>4024</v>
      </c>
      <c r="E1245" s="242">
        <v>50</v>
      </c>
      <c r="F1245" s="194" t="s">
        <v>3944</v>
      </c>
    </row>
    <row r="1246" spans="1:6">
      <c r="A1246" s="220">
        <v>41584</v>
      </c>
      <c r="B1246" s="50">
        <v>258</v>
      </c>
      <c r="C1246" s="220">
        <v>41584</v>
      </c>
      <c r="D1246" s="194" t="s">
        <v>4024</v>
      </c>
      <c r="E1246" s="242">
        <v>50</v>
      </c>
      <c r="F1246" s="194" t="s">
        <v>3944</v>
      </c>
    </row>
    <row r="1247" spans="1:6">
      <c r="A1247" s="220">
        <v>41584</v>
      </c>
      <c r="B1247" s="50">
        <v>259</v>
      </c>
      <c r="C1247" s="220">
        <v>41584</v>
      </c>
      <c r="D1247" s="194" t="s">
        <v>4024</v>
      </c>
      <c r="E1247" s="242">
        <v>50</v>
      </c>
      <c r="F1247" s="194" t="s">
        <v>3944</v>
      </c>
    </row>
    <row r="1248" spans="1:6">
      <c r="A1248" s="220">
        <v>41585</v>
      </c>
      <c r="B1248" s="50">
        <v>3</v>
      </c>
      <c r="C1248" s="220">
        <v>41547</v>
      </c>
      <c r="D1248" s="194" t="s">
        <v>399</v>
      </c>
      <c r="E1248" s="242">
        <v>8360.66</v>
      </c>
      <c r="F1248" s="194" t="s">
        <v>3881</v>
      </c>
    </row>
    <row r="1249" spans="1:6">
      <c r="A1249" s="220">
        <v>41585</v>
      </c>
      <c r="B1249" s="50">
        <v>201701389</v>
      </c>
      <c r="C1249" s="220">
        <v>41562</v>
      </c>
      <c r="D1249" s="194" t="s">
        <v>3962</v>
      </c>
      <c r="E1249" s="242">
        <v>2196</v>
      </c>
      <c r="F1249" s="194" t="s">
        <v>3835</v>
      </c>
    </row>
    <row r="1250" spans="1:6">
      <c r="A1250" s="220">
        <v>41585</v>
      </c>
      <c r="B1250" s="50">
        <v>1</v>
      </c>
      <c r="C1250" s="220">
        <v>41565</v>
      </c>
      <c r="D1250" s="194" t="s">
        <v>3963</v>
      </c>
      <c r="E1250" s="242">
        <v>4500</v>
      </c>
      <c r="F1250" s="194" t="s">
        <v>3835</v>
      </c>
    </row>
    <row r="1251" spans="1:6">
      <c r="A1251" s="220">
        <v>41585</v>
      </c>
      <c r="B1251" s="50">
        <v>17001822</v>
      </c>
      <c r="C1251" s="220">
        <v>41556</v>
      </c>
      <c r="D1251" s="194" t="s">
        <v>3964</v>
      </c>
      <c r="E1251" s="242">
        <v>1220</v>
      </c>
      <c r="F1251" s="194" t="s">
        <v>3835</v>
      </c>
    </row>
    <row r="1252" spans="1:6">
      <c r="A1252" s="220">
        <v>41585</v>
      </c>
      <c r="B1252" s="50">
        <v>200</v>
      </c>
      <c r="C1252" s="220">
        <v>41564</v>
      </c>
      <c r="D1252" s="194" t="s">
        <v>3965</v>
      </c>
      <c r="E1252" s="242">
        <v>1098</v>
      </c>
      <c r="F1252" s="194" t="s">
        <v>3835</v>
      </c>
    </row>
    <row r="1253" spans="1:6">
      <c r="A1253" s="220">
        <v>41585</v>
      </c>
      <c r="B1253" s="50" t="s">
        <v>3967</v>
      </c>
      <c r="C1253" s="220">
        <v>41577</v>
      </c>
      <c r="D1253" s="194" t="s">
        <v>3966</v>
      </c>
      <c r="E1253" s="242">
        <v>976</v>
      </c>
      <c r="F1253" s="194" t="s">
        <v>3812</v>
      </c>
    </row>
    <row r="1254" spans="1:6">
      <c r="A1254" s="220">
        <v>41585</v>
      </c>
      <c r="B1254" s="50">
        <v>3170005367</v>
      </c>
      <c r="C1254" s="220">
        <v>41557</v>
      </c>
      <c r="D1254" s="194" t="s">
        <v>3954</v>
      </c>
      <c r="E1254" s="242">
        <v>177</v>
      </c>
      <c r="F1254" s="194" t="s">
        <v>3835</v>
      </c>
    </row>
    <row r="1255" spans="1:6">
      <c r="A1255" s="220">
        <v>41585</v>
      </c>
      <c r="B1255" s="50">
        <v>3170005370</v>
      </c>
      <c r="C1255" s="220">
        <v>41557</v>
      </c>
      <c r="D1255" s="194" t="s">
        <v>3954</v>
      </c>
      <c r="E1255" s="242">
        <v>100</v>
      </c>
      <c r="F1255" s="194" t="s">
        <v>3835</v>
      </c>
    </row>
    <row r="1256" spans="1:6">
      <c r="A1256" s="220">
        <v>41585</v>
      </c>
      <c r="B1256" s="50">
        <v>3170005470</v>
      </c>
      <c r="C1256" s="220">
        <v>41563</v>
      </c>
      <c r="D1256" s="194" t="s">
        <v>3954</v>
      </c>
      <c r="E1256" s="242">
        <v>88</v>
      </c>
      <c r="F1256" s="194" t="s">
        <v>3835</v>
      </c>
    </row>
    <row r="1257" spans="1:6">
      <c r="A1257" s="220">
        <v>41585</v>
      </c>
      <c r="B1257" s="50">
        <v>12</v>
      </c>
      <c r="C1257" s="220">
        <v>41576</v>
      </c>
      <c r="D1257" s="194" t="s">
        <v>3682</v>
      </c>
      <c r="E1257" s="242">
        <v>439.51</v>
      </c>
      <c r="F1257" s="194" t="s">
        <v>3835</v>
      </c>
    </row>
    <row r="1258" spans="1:6">
      <c r="A1258" s="220">
        <v>41585</v>
      </c>
      <c r="B1258" s="50">
        <v>14</v>
      </c>
      <c r="C1258" s="220">
        <v>41576</v>
      </c>
      <c r="D1258" s="194" t="s">
        <v>3682</v>
      </c>
      <c r="E1258" s="242">
        <v>547.32000000000005</v>
      </c>
      <c r="F1258" s="194" t="s">
        <v>3710</v>
      </c>
    </row>
    <row r="1259" spans="1:6">
      <c r="A1259" s="220">
        <v>41585</v>
      </c>
      <c r="B1259" s="50">
        <v>13</v>
      </c>
      <c r="C1259" s="220">
        <v>41576</v>
      </c>
      <c r="D1259" s="194" t="s">
        <v>3682</v>
      </c>
      <c r="E1259" s="242">
        <v>371.25</v>
      </c>
      <c r="F1259" s="194" t="s">
        <v>3812</v>
      </c>
    </row>
    <row r="1260" spans="1:6">
      <c r="A1260" s="220">
        <v>41585</v>
      </c>
      <c r="B1260" s="50">
        <v>11</v>
      </c>
      <c r="C1260" s="220">
        <v>41576</v>
      </c>
      <c r="D1260" s="194" t="s">
        <v>3682</v>
      </c>
      <c r="E1260" s="242">
        <v>174.33</v>
      </c>
      <c r="F1260" s="194" t="s">
        <v>3521</v>
      </c>
    </row>
    <row r="1261" spans="1:6">
      <c r="A1261" s="203">
        <v>41585</v>
      </c>
      <c r="B1261" s="160">
        <v>381</v>
      </c>
      <c r="C1261" s="216">
        <v>41552</v>
      </c>
      <c r="D1261" s="190" t="s">
        <v>793</v>
      </c>
      <c r="E1261" s="255">
        <v>6740.23</v>
      </c>
      <c r="F1261" s="190" t="s">
        <v>3835</v>
      </c>
    </row>
    <row r="1262" spans="1:6">
      <c r="A1262" s="204">
        <v>41585</v>
      </c>
      <c r="B1262" s="166">
        <v>381</v>
      </c>
      <c r="C1262" s="217">
        <v>41552</v>
      </c>
      <c r="D1262" s="192" t="s">
        <v>793</v>
      </c>
      <c r="E1262" s="257">
        <v>2</v>
      </c>
      <c r="F1262" s="192" t="s">
        <v>3835</v>
      </c>
    </row>
    <row r="1263" spans="1:6">
      <c r="A1263" s="203">
        <v>41585</v>
      </c>
      <c r="B1263" s="160">
        <v>394</v>
      </c>
      <c r="C1263" s="216">
        <v>41566</v>
      </c>
      <c r="D1263" s="190" t="s">
        <v>793</v>
      </c>
      <c r="E1263" s="255">
        <v>547.23</v>
      </c>
      <c r="F1263" s="190" t="s">
        <v>3835</v>
      </c>
    </row>
    <row r="1264" spans="1:6">
      <c r="A1264" s="204">
        <v>41585</v>
      </c>
      <c r="B1264" s="166">
        <v>394</v>
      </c>
      <c r="C1264" s="217">
        <v>41566</v>
      </c>
      <c r="D1264" s="192" t="s">
        <v>793</v>
      </c>
      <c r="E1264" s="257">
        <v>2</v>
      </c>
      <c r="F1264" s="192" t="s">
        <v>3835</v>
      </c>
    </row>
    <row r="1265" spans="1:9">
      <c r="A1265" s="203">
        <v>41585</v>
      </c>
      <c r="B1265" s="160">
        <v>150</v>
      </c>
      <c r="C1265" s="216">
        <v>41555</v>
      </c>
      <c r="D1265" s="190" t="s">
        <v>793</v>
      </c>
      <c r="E1265" s="255">
        <v>105</v>
      </c>
      <c r="F1265" s="190" t="s">
        <v>3835</v>
      </c>
    </row>
    <row r="1266" spans="1:9">
      <c r="A1266" s="204">
        <v>41585</v>
      </c>
      <c r="B1266" s="166">
        <v>150</v>
      </c>
      <c r="C1266" s="217">
        <v>41555</v>
      </c>
      <c r="D1266" s="192" t="s">
        <v>793</v>
      </c>
      <c r="E1266" s="257">
        <v>2.1</v>
      </c>
      <c r="F1266" s="192" t="s">
        <v>3835</v>
      </c>
    </row>
    <row r="1267" spans="1:9">
      <c r="A1267" s="203">
        <v>41585</v>
      </c>
      <c r="B1267" s="160">
        <v>151</v>
      </c>
      <c r="C1267" s="216">
        <v>41555</v>
      </c>
      <c r="D1267" s="190" t="s">
        <v>793</v>
      </c>
      <c r="E1267" s="255">
        <v>1021.03</v>
      </c>
      <c r="F1267" s="190" t="s">
        <v>3835</v>
      </c>
    </row>
    <row r="1268" spans="1:9">
      <c r="A1268" s="204">
        <v>41585</v>
      </c>
      <c r="B1268" s="166">
        <v>151</v>
      </c>
      <c r="C1268" s="217">
        <v>41555</v>
      </c>
      <c r="D1268" s="192" t="s">
        <v>793</v>
      </c>
      <c r="E1268" s="257">
        <v>20.420000000000002</v>
      </c>
      <c r="F1268" s="192" t="s">
        <v>3835</v>
      </c>
    </row>
    <row r="1269" spans="1:9">
      <c r="A1269" s="203">
        <v>41585</v>
      </c>
      <c r="B1269" s="160">
        <v>152</v>
      </c>
      <c r="C1269" s="216">
        <v>41555</v>
      </c>
      <c r="D1269" s="190" t="s">
        <v>793</v>
      </c>
      <c r="E1269" s="255">
        <v>1762.44</v>
      </c>
      <c r="F1269" s="190" t="s">
        <v>3835</v>
      </c>
    </row>
    <row r="1270" spans="1:9">
      <c r="A1270" s="204">
        <v>41585</v>
      </c>
      <c r="B1270" s="166">
        <v>152</v>
      </c>
      <c r="C1270" s="217">
        <v>41555</v>
      </c>
      <c r="D1270" s="192" t="s">
        <v>793</v>
      </c>
      <c r="E1270" s="257">
        <v>35.25</v>
      </c>
      <c r="F1270" s="192" t="s">
        <v>3835</v>
      </c>
    </row>
    <row r="1271" spans="1:9">
      <c r="A1271" s="220">
        <v>41585</v>
      </c>
      <c r="B1271" s="50">
        <v>577</v>
      </c>
      <c r="C1271" s="220">
        <v>41552</v>
      </c>
      <c r="D1271" s="194" t="s">
        <v>793</v>
      </c>
      <c r="E1271" s="242">
        <v>137.74</v>
      </c>
      <c r="F1271" s="194" t="s">
        <v>3835</v>
      </c>
    </row>
    <row r="1272" spans="1:9">
      <c r="A1272" s="220">
        <v>41585</v>
      </c>
      <c r="B1272" s="50">
        <v>613</v>
      </c>
      <c r="C1272" s="220">
        <v>41566</v>
      </c>
      <c r="D1272" s="194" t="s">
        <v>793</v>
      </c>
      <c r="E1272" s="242">
        <v>13.34</v>
      </c>
      <c r="F1272" s="194" t="s">
        <v>3835</v>
      </c>
    </row>
    <row r="1273" spans="1:9" ht="15" customHeight="1">
      <c r="A1273" s="220">
        <v>41585</v>
      </c>
      <c r="B1273" s="50">
        <v>2761</v>
      </c>
      <c r="C1273" s="220">
        <v>41573</v>
      </c>
      <c r="D1273" s="226" t="s">
        <v>3939</v>
      </c>
      <c r="E1273" s="242">
        <v>910</v>
      </c>
      <c r="F1273" s="194" t="s">
        <v>3521</v>
      </c>
      <c r="G1273" s="275"/>
      <c r="H1273" s="280"/>
      <c r="I1273" s="281"/>
    </row>
    <row r="1274" spans="1:9" ht="15" customHeight="1">
      <c r="A1274" s="220">
        <v>41586</v>
      </c>
      <c r="B1274" s="50" t="s">
        <v>3969</v>
      </c>
      <c r="C1274" s="220">
        <v>41572</v>
      </c>
      <c r="D1274" s="226" t="s">
        <v>3968</v>
      </c>
      <c r="E1274" s="242">
        <v>358</v>
      </c>
      <c r="F1274" s="194" t="s">
        <v>3835</v>
      </c>
      <c r="G1274" s="275"/>
      <c r="H1274" s="280"/>
      <c r="I1274" s="281"/>
    </row>
    <row r="1275" spans="1:9" ht="15" customHeight="1">
      <c r="A1275" s="220">
        <v>41586</v>
      </c>
      <c r="B1275" s="50">
        <v>3</v>
      </c>
      <c r="C1275" s="220">
        <v>41573</v>
      </c>
      <c r="D1275" s="226" t="s">
        <v>3970</v>
      </c>
      <c r="E1275" s="242">
        <v>73.2</v>
      </c>
      <c r="F1275" s="194" t="s">
        <v>3835</v>
      </c>
      <c r="G1275" s="275"/>
      <c r="H1275" s="280"/>
      <c r="I1275" s="281"/>
    </row>
    <row r="1276" spans="1:9" ht="15" customHeight="1">
      <c r="A1276" s="220">
        <v>41586</v>
      </c>
      <c r="B1276" s="50">
        <v>28</v>
      </c>
      <c r="C1276" s="220">
        <v>41572</v>
      </c>
      <c r="D1276" s="226" t="s">
        <v>3971</v>
      </c>
      <c r="E1276" s="242">
        <v>183</v>
      </c>
      <c r="F1276" s="194" t="s">
        <v>3835</v>
      </c>
      <c r="G1276" s="275"/>
      <c r="H1276" s="280"/>
      <c r="I1276" s="281"/>
    </row>
    <row r="1277" spans="1:9" ht="15" customHeight="1">
      <c r="A1277" s="220">
        <v>41586</v>
      </c>
      <c r="B1277" s="50">
        <v>930</v>
      </c>
      <c r="C1277" s="220">
        <v>41571</v>
      </c>
      <c r="D1277" s="226" t="s">
        <v>3972</v>
      </c>
      <c r="E1277" s="242">
        <v>400</v>
      </c>
      <c r="F1277" s="194" t="s">
        <v>3835</v>
      </c>
      <c r="G1277" s="275"/>
      <c r="H1277" s="280"/>
      <c r="I1277" s="281"/>
    </row>
    <row r="1278" spans="1:9" ht="15" customHeight="1">
      <c r="A1278" s="220">
        <v>41586</v>
      </c>
      <c r="B1278" s="50">
        <v>12891</v>
      </c>
      <c r="C1278" s="220">
        <v>41574</v>
      </c>
      <c r="D1278" s="226" t="s">
        <v>662</v>
      </c>
      <c r="E1278" s="242">
        <v>611</v>
      </c>
      <c r="F1278" s="194" t="s">
        <v>3835</v>
      </c>
      <c r="G1278" s="275"/>
      <c r="H1278" s="280"/>
      <c r="I1278" s="281"/>
    </row>
    <row r="1279" spans="1:9" ht="15" customHeight="1">
      <c r="A1279" s="220">
        <v>41586</v>
      </c>
      <c r="B1279" s="50">
        <v>71</v>
      </c>
      <c r="C1279" s="220">
        <v>41569</v>
      </c>
      <c r="D1279" s="226" t="s">
        <v>3973</v>
      </c>
      <c r="E1279" s="242">
        <v>183</v>
      </c>
      <c r="F1279" s="194" t="s">
        <v>3835</v>
      </c>
      <c r="G1279" s="275"/>
      <c r="H1279" s="280"/>
      <c r="I1279" s="281"/>
    </row>
    <row r="1280" spans="1:9" ht="15" customHeight="1">
      <c r="A1280" s="220">
        <v>41586</v>
      </c>
      <c r="B1280" s="50">
        <v>2</v>
      </c>
      <c r="C1280" s="220">
        <v>41576</v>
      </c>
      <c r="D1280" s="226" t="s">
        <v>829</v>
      </c>
      <c r="E1280" s="242">
        <v>150</v>
      </c>
      <c r="F1280" s="194" t="s">
        <v>3835</v>
      </c>
      <c r="G1280" s="275"/>
      <c r="H1280" s="280"/>
      <c r="I1280" s="281"/>
    </row>
    <row r="1281" spans="1:9" ht="15" customHeight="1">
      <c r="A1281" s="220">
        <v>41586</v>
      </c>
      <c r="B1281" s="50">
        <v>1</v>
      </c>
      <c r="C1281" s="220">
        <v>41576</v>
      </c>
      <c r="D1281" s="226" t="s">
        <v>829</v>
      </c>
      <c r="E1281" s="242">
        <v>400</v>
      </c>
      <c r="F1281" s="194" t="s">
        <v>3835</v>
      </c>
      <c r="G1281" s="275"/>
      <c r="H1281" s="280"/>
      <c r="I1281" s="281"/>
    </row>
    <row r="1282" spans="1:9" ht="15" customHeight="1">
      <c r="A1282" s="220">
        <v>41586</v>
      </c>
      <c r="B1282" s="50">
        <v>1</v>
      </c>
      <c r="C1282" s="220">
        <v>41576</v>
      </c>
      <c r="D1282" s="226" t="s">
        <v>3974</v>
      </c>
      <c r="E1282" s="242">
        <v>400</v>
      </c>
      <c r="F1282" s="194" t="s">
        <v>3835</v>
      </c>
      <c r="G1282" s="275"/>
      <c r="H1282" s="280"/>
      <c r="I1282" s="281"/>
    </row>
    <row r="1283" spans="1:9" ht="15" customHeight="1">
      <c r="A1283" s="220">
        <v>41586</v>
      </c>
      <c r="B1283" s="50">
        <v>35</v>
      </c>
      <c r="C1283" s="220">
        <v>37913</v>
      </c>
      <c r="D1283" s="226" t="s">
        <v>3975</v>
      </c>
      <c r="E1283" s="242">
        <v>244</v>
      </c>
      <c r="F1283" s="194" t="s">
        <v>3452</v>
      </c>
      <c r="G1283" s="275"/>
      <c r="H1283" s="280"/>
      <c r="I1283" s="281"/>
    </row>
    <row r="1284" spans="1:9" ht="15" customHeight="1">
      <c r="A1284" s="203">
        <v>41586</v>
      </c>
      <c r="B1284" s="160">
        <v>2613</v>
      </c>
      <c r="C1284" s="216">
        <v>41573</v>
      </c>
      <c r="D1284" s="243" t="s">
        <v>273</v>
      </c>
      <c r="E1284" s="255">
        <v>79.010000000000005</v>
      </c>
      <c r="F1284" s="190" t="s">
        <v>3452</v>
      </c>
      <c r="G1284" s="275"/>
      <c r="H1284" s="280"/>
      <c r="I1284" s="281"/>
    </row>
    <row r="1285" spans="1:9" ht="15" customHeight="1">
      <c r="A1285" s="258">
        <v>41586</v>
      </c>
      <c r="B1285" s="50">
        <v>2613</v>
      </c>
      <c r="C1285" s="220">
        <v>41573</v>
      </c>
      <c r="D1285" s="226" t="s">
        <v>273</v>
      </c>
      <c r="E1285" s="242">
        <v>79.010000000000005</v>
      </c>
      <c r="F1285" s="194" t="s">
        <v>3453</v>
      </c>
      <c r="G1285" s="275"/>
      <c r="H1285" s="280"/>
      <c r="I1285" s="281"/>
    </row>
    <row r="1286" spans="1:9" ht="15" customHeight="1">
      <c r="A1286" s="258">
        <v>41586</v>
      </c>
      <c r="B1286" s="50">
        <v>2613</v>
      </c>
      <c r="C1286" s="220">
        <v>41573</v>
      </c>
      <c r="D1286" s="226" t="s">
        <v>273</v>
      </c>
      <c r="E1286" s="242">
        <v>79</v>
      </c>
      <c r="F1286" s="194" t="s">
        <v>3521</v>
      </c>
      <c r="G1286" s="275"/>
      <c r="H1286" s="280"/>
      <c r="I1286" s="281"/>
    </row>
    <row r="1287" spans="1:9" ht="15" customHeight="1">
      <c r="A1287" s="204">
        <v>41586</v>
      </c>
      <c r="B1287" s="166">
        <v>2613</v>
      </c>
      <c r="C1287" s="217">
        <v>41573</v>
      </c>
      <c r="D1287" s="244" t="s">
        <v>273</v>
      </c>
      <c r="E1287" s="257">
        <v>79.010000000000005</v>
      </c>
      <c r="F1287" s="192" t="s">
        <v>3835</v>
      </c>
      <c r="G1287" s="275"/>
      <c r="H1287" s="280"/>
      <c r="I1287" s="281"/>
    </row>
    <row r="1288" spans="1:9" ht="15" customHeight="1">
      <c r="A1288" s="220">
        <v>41586</v>
      </c>
      <c r="B1288" s="50">
        <v>610</v>
      </c>
      <c r="C1288" s="220">
        <v>41566</v>
      </c>
      <c r="D1288" s="226" t="s">
        <v>793</v>
      </c>
      <c r="E1288" s="242">
        <v>2.25</v>
      </c>
      <c r="F1288" s="194" t="s">
        <v>3521</v>
      </c>
      <c r="G1288" s="275"/>
      <c r="H1288" s="280"/>
      <c r="I1288" s="281"/>
    </row>
    <row r="1289" spans="1:9" ht="15" customHeight="1">
      <c r="A1289" s="203">
        <v>41586</v>
      </c>
      <c r="B1289" s="160">
        <v>391</v>
      </c>
      <c r="C1289" s="216">
        <v>41566</v>
      </c>
      <c r="D1289" s="243" t="s">
        <v>793</v>
      </c>
      <c r="E1289" s="255">
        <v>92.33</v>
      </c>
      <c r="F1289" s="190" t="s">
        <v>3521</v>
      </c>
      <c r="G1289" s="275"/>
      <c r="H1289" s="280"/>
      <c r="I1289" s="281"/>
    </row>
    <row r="1290" spans="1:9" ht="15" customHeight="1">
      <c r="A1290" s="204">
        <v>41586</v>
      </c>
      <c r="B1290" s="166">
        <v>391</v>
      </c>
      <c r="C1290" s="217">
        <v>41566</v>
      </c>
      <c r="D1290" s="244" t="s">
        <v>793</v>
      </c>
      <c r="E1290" s="257">
        <v>2</v>
      </c>
      <c r="F1290" s="192" t="s">
        <v>3521</v>
      </c>
      <c r="G1290" s="275"/>
      <c r="H1290" s="280"/>
      <c r="I1290" s="281"/>
    </row>
    <row r="1291" spans="1:9" ht="15" customHeight="1">
      <c r="A1291" s="203">
        <v>41586</v>
      </c>
      <c r="B1291" s="160">
        <v>390</v>
      </c>
      <c r="C1291" s="216">
        <v>41566</v>
      </c>
      <c r="D1291" s="243" t="s">
        <v>793</v>
      </c>
      <c r="E1291" s="255">
        <v>9052.23</v>
      </c>
      <c r="F1291" s="190" t="s">
        <v>3881</v>
      </c>
      <c r="G1291" s="275"/>
      <c r="H1291" s="280"/>
      <c r="I1291" s="281"/>
    </row>
    <row r="1292" spans="1:9" ht="15" customHeight="1">
      <c r="A1292" s="204">
        <v>41586</v>
      </c>
      <c r="B1292" s="166">
        <v>390</v>
      </c>
      <c r="C1292" s="217">
        <v>41566</v>
      </c>
      <c r="D1292" s="244" t="s">
        <v>793</v>
      </c>
      <c r="E1292" s="257">
        <v>2</v>
      </c>
      <c r="F1292" s="192" t="s">
        <v>3881</v>
      </c>
      <c r="G1292" s="275"/>
      <c r="H1292" s="280"/>
      <c r="I1292" s="281"/>
    </row>
    <row r="1293" spans="1:9" ht="15" customHeight="1">
      <c r="A1293" s="220">
        <v>41586</v>
      </c>
      <c r="B1293" s="50">
        <v>609</v>
      </c>
      <c r="C1293" s="220">
        <v>41566</v>
      </c>
      <c r="D1293" s="226" t="s">
        <v>793</v>
      </c>
      <c r="E1293" s="242">
        <v>189.16</v>
      </c>
      <c r="F1293" s="194" t="s">
        <v>3881</v>
      </c>
      <c r="G1293" s="275"/>
      <c r="H1293" s="280"/>
      <c r="I1293" s="281"/>
    </row>
    <row r="1294" spans="1:9" ht="15" customHeight="1">
      <c r="A1294" s="220">
        <v>41586</v>
      </c>
      <c r="B1294" s="50">
        <v>612</v>
      </c>
      <c r="C1294" s="220">
        <v>41566</v>
      </c>
      <c r="D1294" s="226" t="s">
        <v>793</v>
      </c>
      <c r="E1294" s="242">
        <v>6.18</v>
      </c>
      <c r="F1294" s="194" t="s">
        <v>3944</v>
      </c>
      <c r="G1294" s="275"/>
      <c r="H1294" s="280"/>
      <c r="I1294" s="281"/>
    </row>
    <row r="1295" spans="1:9" ht="15" customHeight="1">
      <c r="A1295" s="203">
        <v>41586</v>
      </c>
      <c r="B1295" s="160">
        <v>393</v>
      </c>
      <c r="C1295" s="216">
        <v>41566</v>
      </c>
      <c r="D1295" s="243" t="s">
        <v>793</v>
      </c>
      <c r="E1295" s="255">
        <v>253.92</v>
      </c>
      <c r="F1295" s="190" t="s">
        <v>3944</v>
      </c>
      <c r="G1295" s="275"/>
      <c r="H1295" s="280"/>
      <c r="I1295" s="281"/>
    </row>
    <row r="1296" spans="1:9" ht="15" customHeight="1">
      <c r="A1296" s="204">
        <v>41586</v>
      </c>
      <c r="B1296" s="166">
        <v>393</v>
      </c>
      <c r="C1296" s="217">
        <v>41566</v>
      </c>
      <c r="D1296" s="244" t="s">
        <v>793</v>
      </c>
      <c r="E1296" s="257">
        <v>2</v>
      </c>
      <c r="F1296" s="192" t="s">
        <v>3944</v>
      </c>
      <c r="G1296" s="275"/>
      <c r="H1296" s="280"/>
      <c r="I1296" s="281"/>
    </row>
    <row r="1297" spans="1:9" ht="15" customHeight="1">
      <c r="A1297" s="258">
        <v>41593</v>
      </c>
      <c r="B1297" s="50" t="s">
        <v>3978</v>
      </c>
      <c r="C1297" s="220">
        <v>41546</v>
      </c>
      <c r="D1297" s="226" t="s">
        <v>3977</v>
      </c>
      <c r="E1297" s="242">
        <v>549</v>
      </c>
      <c r="F1297" s="194" t="s">
        <v>3521</v>
      </c>
      <c r="G1297" s="276"/>
      <c r="H1297" s="280"/>
      <c r="I1297" s="281"/>
    </row>
    <row r="1298" spans="1:9" ht="15" customHeight="1">
      <c r="A1298" s="258">
        <v>41593</v>
      </c>
      <c r="B1298" s="50">
        <v>66</v>
      </c>
      <c r="C1298" s="220">
        <v>41570</v>
      </c>
      <c r="D1298" s="226" t="s">
        <v>3723</v>
      </c>
      <c r="E1298" s="242">
        <v>1016.4</v>
      </c>
      <c r="F1298" s="194" t="s">
        <v>3521</v>
      </c>
      <c r="G1298" s="276"/>
      <c r="H1298" s="280"/>
      <c r="I1298" s="281"/>
    </row>
    <row r="1299" spans="1:9" ht="15" customHeight="1">
      <c r="A1299" s="258">
        <v>41593</v>
      </c>
      <c r="B1299" s="50">
        <v>5</v>
      </c>
      <c r="C1299" s="220">
        <v>41544</v>
      </c>
      <c r="D1299" s="226" t="s">
        <v>3979</v>
      </c>
      <c r="E1299" s="242">
        <v>7930</v>
      </c>
      <c r="F1299" s="194" t="s">
        <v>3812</v>
      </c>
      <c r="G1299" s="276"/>
      <c r="H1299" s="280"/>
      <c r="I1299" s="281"/>
    </row>
    <row r="1300" spans="1:9" ht="15" customHeight="1">
      <c r="A1300" s="258">
        <v>41593</v>
      </c>
      <c r="B1300" s="50" t="s">
        <v>3980</v>
      </c>
      <c r="C1300" s="220">
        <v>41545</v>
      </c>
      <c r="D1300" s="226" t="s">
        <v>684</v>
      </c>
      <c r="E1300" s="242">
        <v>10.98</v>
      </c>
      <c r="F1300" s="194" t="s">
        <v>3452</v>
      </c>
      <c r="G1300" s="276"/>
      <c r="H1300" s="280"/>
      <c r="I1300" s="281"/>
    </row>
    <row r="1301" spans="1:9" ht="15" customHeight="1">
      <c r="A1301" s="258">
        <v>41593</v>
      </c>
      <c r="B1301" s="50">
        <v>73</v>
      </c>
      <c r="C1301" s="220">
        <v>41558</v>
      </c>
      <c r="D1301" s="226" t="s">
        <v>3552</v>
      </c>
      <c r="E1301" s="242">
        <v>183</v>
      </c>
      <c r="F1301" s="194" t="s">
        <v>3452</v>
      </c>
      <c r="G1301" s="276"/>
      <c r="H1301" s="280"/>
      <c r="I1301" s="281"/>
    </row>
    <row r="1302" spans="1:9" ht="15" customHeight="1">
      <c r="A1302" s="258">
        <v>41593</v>
      </c>
      <c r="B1302" s="50" t="s">
        <v>3981</v>
      </c>
      <c r="C1302" s="220">
        <v>41541</v>
      </c>
      <c r="D1302" s="226" t="s">
        <v>486</v>
      </c>
      <c r="E1302" s="242">
        <v>94.6</v>
      </c>
      <c r="F1302" s="194" t="s">
        <v>3835</v>
      </c>
      <c r="G1302" s="276"/>
      <c r="H1302" s="280"/>
      <c r="I1302" s="281"/>
    </row>
    <row r="1303" spans="1:9" ht="15" customHeight="1">
      <c r="A1303" s="258">
        <v>41593</v>
      </c>
      <c r="B1303" s="50">
        <v>6</v>
      </c>
      <c r="C1303" s="220">
        <v>41570</v>
      </c>
      <c r="D1303" s="226" t="s">
        <v>3982</v>
      </c>
      <c r="E1303" s="242">
        <v>7320</v>
      </c>
      <c r="F1303" s="194" t="s">
        <v>3835</v>
      </c>
      <c r="G1303" s="276"/>
      <c r="H1303" s="280"/>
      <c r="I1303" s="281"/>
    </row>
    <row r="1304" spans="1:9" ht="15" customHeight="1">
      <c r="A1304" s="258">
        <v>41593</v>
      </c>
      <c r="B1304" s="50" t="s">
        <v>3983</v>
      </c>
      <c r="C1304" s="220">
        <v>41545</v>
      </c>
      <c r="D1304" s="226" t="s">
        <v>3594</v>
      </c>
      <c r="E1304" s="242">
        <v>25.01</v>
      </c>
      <c r="F1304" s="194" t="s">
        <v>3835</v>
      </c>
      <c r="G1304" s="276"/>
      <c r="H1304" s="280"/>
      <c r="I1304" s="281"/>
    </row>
    <row r="1305" spans="1:9" ht="15" customHeight="1">
      <c r="A1305" s="258">
        <v>41593</v>
      </c>
      <c r="B1305" s="50">
        <v>1354</v>
      </c>
      <c r="C1305" s="220">
        <v>41565</v>
      </c>
      <c r="D1305" s="226" t="s">
        <v>3607</v>
      </c>
      <c r="E1305" s="242">
        <v>1267.58</v>
      </c>
      <c r="F1305" s="194" t="s">
        <v>3835</v>
      </c>
      <c r="G1305" s="276"/>
      <c r="H1305" s="280"/>
      <c r="I1305" s="281"/>
    </row>
    <row r="1306" spans="1:9" ht="15" customHeight="1">
      <c r="A1306" s="258">
        <v>41593</v>
      </c>
      <c r="B1306" s="50">
        <v>379845</v>
      </c>
      <c r="C1306" s="220">
        <v>41516</v>
      </c>
      <c r="D1306" s="226" t="s">
        <v>3774</v>
      </c>
      <c r="E1306" s="242">
        <v>1228.17</v>
      </c>
      <c r="F1306" s="194" t="s">
        <v>3835</v>
      </c>
      <c r="G1306" s="276"/>
      <c r="H1306" s="280"/>
      <c r="I1306" s="281"/>
    </row>
    <row r="1307" spans="1:9" ht="15" customHeight="1">
      <c r="A1307" s="258">
        <v>41593</v>
      </c>
      <c r="B1307" s="50">
        <v>186</v>
      </c>
      <c r="C1307" s="220">
        <v>41545</v>
      </c>
      <c r="D1307" s="226" t="s">
        <v>3976</v>
      </c>
      <c r="E1307" s="242">
        <v>24400</v>
      </c>
      <c r="F1307" s="194" t="s">
        <v>3835</v>
      </c>
      <c r="G1307" s="276"/>
      <c r="H1307" s="280"/>
      <c r="I1307" s="281"/>
    </row>
    <row r="1308" spans="1:9" ht="15" customHeight="1">
      <c r="A1308" s="258">
        <v>41593</v>
      </c>
      <c r="B1308" s="50">
        <v>2</v>
      </c>
      <c r="C1308" s="220">
        <v>41516</v>
      </c>
      <c r="D1308" s="226" t="s">
        <v>3984</v>
      </c>
      <c r="E1308" s="242">
        <v>870</v>
      </c>
      <c r="F1308" s="194" t="s">
        <v>3835</v>
      </c>
      <c r="G1308" s="276"/>
      <c r="H1308" s="280"/>
      <c r="I1308" s="281"/>
    </row>
    <row r="1309" spans="1:9" ht="15" customHeight="1">
      <c r="A1309" s="258">
        <v>41593</v>
      </c>
      <c r="B1309" s="50">
        <v>31</v>
      </c>
      <c r="C1309" s="220">
        <v>41559</v>
      </c>
      <c r="D1309" s="226" t="s">
        <v>3985</v>
      </c>
      <c r="E1309" s="242">
        <v>110</v>
      </c>
      <c r="F1309" s="194" t="s">
        <v>3835</v>
      </c>
      <c r="G1309" s="276"/>
      <c r="H1309" s="280"/>
      <c r="I1309" s="281"/>
    </row>
    <row r="1310" spans="1:9" ht="15" customHeight="1">
      <c r="A1310" s="258">
        <v>41593</v>
      </c>
      <c r="B1310" s="50">
        <v>33</v>
      </c>
      <c r="C1310" s="220">
        <v>41564</v>
      </c>
      <c r="D1310" s="226" t="s">
        <v>3985</v>
      </c>
      <c r="E1310" s="242">
        <v>110</v>
      </c>
      <c r="F1310" s="194" t="s">
        <v>3835</v>
      </c>
      <c r="G1310" s="276"/>
      <c r="H1310" s="280"/>
      <c r="I1310" s="281"/>
    </row>
    <row r="1311" spans="1:9" ht="15" customHeight="1">
      <c r="A1311" s="258">
        <v>41593</v>
      </c>
      <c r="B1311" s="50">
        <v>36</v>
      </c>
      <c r="C1311" s="220">
        <v>41575</v>
      </c>
      <c r="D1311" s="226" t="s">
        <v>3985</v>
      </c>
      <c r="E1311" s="242">
        <v>132</v>
      </c>
      <c r="F1311" s="194" t="s">
        <v>3835</v>
      </c>
      <c r="G1311" s="276"/>
      <c r="H1311" s="280"/>
      <c r="I1311" s="281"/>
    </row>
    <row r="1312" spans="1:9" ht="15" customHeight="1">
      <c r="A1312" s="258">
        <v>41593</v>
      </c>
      <c r="B1312" s="50">
        <v>37</v>
      </c>
      <c r="C1312" s="220">
        <v>41575</v>
      </c>
      <c r="D1312" s="226" t="s">
        <v>3985</v>
      </c>
      <c r="E1312" s="242">
        <v>110</v>
      </c>
      <c r="F1312" s="194" t="s">
        <v>3835</v>
      </c>
      <c r="G1312" s="276"/>
      <c r="H1312" s="280"/>
      <c r="I1312" s="281"/>
    </row>
    <row r="1313" spans="1:9" ht="15" customHeight="1">
      <c r="A1313" s="203">
        <v>41593</v>
      </c>
      <c r="B1313" s="160">
        <v>2566</v>
      </c>
      <c r="C1313" s="216">
        <v>41563</v>
      </c>
      <c r="D1313" s="243" t="s">
        <v>273</v>
      </c>
      <c r="E1313" s="255">
        <v>731.05</v>
      </c>
      <c r="F1313" s="190" t="s">
        <v>3452</v>
      </c>
      <c r="G1313" s="276"/>
      <c r="H1313" s="280"/>
      <c r="I1313" s="281"/>
    </row>
    <row r="1314" spans="1:9" ht="15" customHeight="1">
      <c r="A1314" s="258">
        <v>41593</v>
      </c>
      <c r="B1314" s="50">
        <v>2566</v>
      </c>
      <c r="C1314" s="220">
        <v>41563</v>
      </c>
      <c r="D1314" s="226" t="s">
        <v>273</v>
      </c>
      <c r="E1314" s="242">
        <v>731.05</v>
      </c>
      <c r="F1314" s="194" t="s">
        <v>3453</v>
      </c>
      <c r="G1314" s="276"/>
      <c r="H1314" s="280"/>
      <c r="I1314" s="281"/>
    </row>
    <row r="1315" spans="1:9" ht="15" customHeight="1">
      <c r="A1315" s="258">
        <v>41593</v>
      </c>
      <c r="B1315" s="50">
        <v>2566</v>
      </c>
      <c r="C1315" s="220">
        <v>41563</v>
      </c>
      <c r="D1315" s="226" t="s">
        <v>273</v>
      </c>
      <c r="E1315" s="242">
        <v>731.06</v>
      </c>
      <c r="F1315" s="194" t="s">
        <v>3835</v>
      </c>
      <c r="G1315" s="276"/>
      <c r="H1315" s="280"/>
      <c r="I1315" s="281"/>
    </row>
    <row r="1316" spans="1:9" ht="15" customHeight="1">
      <c r="A1316" s="258">
        <v>41593</v>
      </c>
      <c r="B1316" s="50">
        <v>2566</v>
      </c>
      <c r="C1316" s="220">
        <v>41563</v>
      </c>
      <c r="D1316" s="226" t="s">
        <v>273</v>
      </c>
      <c r="E1316" s="242">
        <v>731.05</v>
      </c>
      <c r="F1316" s="194" t="s">
        <v>3521</v>
      </c>
      <c r="G1316" s="276"/>
      <c r="H1316" s="280"/>
      <c r="I1316" s="281"/>
    </row>
    <row r="1317" spans="1:9" ht="15" customHeight="1">
      <c r="A1317" s="203">
        <v>41593</v>
      </c>
      <c r="B1317" s="160">
        <v>1783432648</v>
      </c>
      <c r="C1317" s="216">
        <v>41554</v>
      </c>
      <c r="D1317" s="243" t="s">
        <v>686</v>
      </c>
      <c r="E1317" s="255">
        <v>107.6</v>
      </c>
      <c r="F1317" s="190" t="s">
        <v>3521</v>
      </c>
      <c r="G1317" s="276"/>
      <c r="H1317" s="280"/>
      <c r="I1317" s="281"/>
    </row>
    <row r="1318" spans="1:9" ht="15" customHeight="1">
      <c r="A1318" s="258">
        <v>41593</v>
      </c>
      <c r="B1318" s="50">
        <v>1783432648</v>
      </c>
      <c r="C1318" s="220">
        <v>41554</v>
      </c>
      <c r="D1318" s="226" t="s">
        <v>686</v>
      </c>
      <c r="E1318" s="242">
        <v>30.5</v>
      </c>
      <c r="F1318" s="194" t="s">
        <v>3835</v>
      </c>
      <c r="G1318" s="276"/>
      <c r="H1318" s="280"/>
      <c r="I1318" s="281"/>
    </row>
    <row r="1319" spans="1:9" ht="15" customHeight="1">
      <c r="A1319" s="258">
        <v>41593</v>
      </c>
      <c r="B1319" s="50">
        <v>1783432648</v>
      </c>
      <c r="C1319" s="220">
        <v>41554</v>
      </c>
      <c r="D1319" s="226" t="s">
        <v>686</v>
      </c>
      <c r="E1319" s="242">
        <v>9.15</v>
      </c>
      <c r="F1319" s="194" t="s">
        <v>3452</v>
      </c>
      <c r="G1319" s="276"/>
      <c r="H1319" s="280"/>
      <c r="I1319" s="281"/>
    </row>
    <row r="1320" spans="1:9" ht="15" customHeight="1">
      <c r="A1320" s="204">
        <v>41593</v>
      </c>
      <c r="B1320" s="166">
        <v>1783432648</v>
      </c>
      <c r="C1320" s="217">
        <v>41554</v>
      </c>
      <c r="D1320" s="244" t="s">
        <v>686</v>
      </c>
      <c r="E1320" s="257">
        <v>102.6</v>
      </c>
      <c r="F1320" s="192" t="s">
        <v>3453</v>
      </c>
      <c r="G1320" s="276"/>
      <c r="H1320" s="280"/>
      <c r="I1320" s="281"/>
    </row>
    <row r="1321" spans="1:9" ht="15" customHeight="1">
      <c r="A1321" s="203">
        <v>41593</v>
      </c>
      <c r="B1321" s="160">
        <v>153</v>
      </c>
      <c r="C1321" s="216">
        <v>41546</v>
      </c>
      <c r="D1321" s="243" t="s">
        <v>3551</v>
      </c>
      <c r="E1321" s="255">
        <v>185.03</v>
      </c>
      <c r="F1321" s="190" t="s">
        <v>3453</v>
      </c>
      <c r="G1321" s="276"/>
      <c r="H1321" s="280"/>
      <c r="I1321" s="281"/>
    </row>
    <row r="1322" spans="1:9" ht="15" customHeight="1">
      <c r="A1322" s="258">
        <v>41593</v>
      </c>
      <c r="B1322" s="50">
        <v>153</v>
      </c>
      <c r="C1322" s="220">
        <v>41546</v>
      </c>
      <c r="D1322" s="226" t="s">
        <v>3551</v>
      </c>
      <c r="E1322" s="242">
        <v>132.16999999999999</v>
      </c>
      <c r="F1322" s="194" t="s">
        <v>3521</v>
      </c>
      <c r="G1322" s="276"/>
      <c r="H1322" s="280"/>
      <c r="I1322" s="281"/>
    </row>
    <row r="1323" spans="1:9" ht="15" customHeight="1">
      <c r="A1323" s="204">
        <v>41593</v>
      </c>
      <c r="B1323" s="166">
        <v>153</v>
      </c>
      <c r="C1323" s="217">
        <v>41546</v>
      </c>
      <c r="D1323" s="244" t="s">
        <v>3551</v>
      </c>
      <c r="E1323" s="257">
        <v>317.2</v>
      </c>
      <c r="F1323" s="192" t="s">
        <v>3521</v>
      </c>
      <c r="G1323" s="276"/>
      <c r="H1323" s="280"/>
      <c r="I1323" s="281"/>
    </row>
    <row r="1324" spans="1:9" ht="15" customHeight="1">
      <c r="A1324" s="258">
        <v>41593</v>
      </c>
      <c r="B1324" s="50">
        <v>13</v>
      </c>
      <c r="C1324" s="220">
        <v>41523</v>
      </c>
      <c r="D1324" s="226" t="s">
        <v>3986</v>
      </c>
      <c r="E1324" s="242">
        <v>3660</v>
      </c>
      <c r="F1324" s="194" t="s">
        <v>3725</v>
      </c>
      <c r="G1324" s="276"/>
      <c r="H1324" s="280"/>
      <c r="I1324" s="281"/>
    </row>
    <row r="1325" spans="1:9" ht="15" customHeight="1">
      <c r="A1325" s="258">
        <v>41593</v>
      </c>
      <c r="B1325" s="50">
        <v>677</v>
      </c>
      <c r="C1325" s="220">
        <v>41563</v>
      </c>
      <c r="D1325" s="226" t="s">
        <v>610</v>
      </c>
      <c r="E1325" s="242">
        <v>61</v>
      </c>
      <c r="F1325" s="194" t="s">
        <v>3881</v>
      </c>
      <c r="G1325" s="276"/>
      <c r="H1325" s="280"/>
      <c r="I1325" s="281"/>
    </row>
    <row r="1326" spans="1:9" ht="15" customHeight="1">
      <c r="A1326" s="258">
        <v>41593</v>
      </c>
      <c r="B1326" s="50">
        <v>425</v>
      </c>
      <c r="C1326" s="220">
        <v>41555</v>
      </c>
      <c r="D1326" s="226" t="s">
        <v>3987</v>
      </c>
      <c r="E1326" s="242">
        <v>780.8</v>
      </c>
      <c r="F1326" s="194" t="s">
        <v>3812</v>
      </c>
      <c r="G1326" s="276"/>
      <c r="H1326" s="280"/>
      <c r="I1326" s="281"/>
    </row>
    <row r="1327" spans="1:9" ht="15" customHeight="1">
      <c r="A1327" s="258">
        <v>41597</v>
      </c>
      <c r="B1327" s="50">
        <v>45</v>
      </c>
      <c r="C1327" s="220">
        <v>41408</v>
      </c>
      <c r="D1327" s="226" t="s">
        <v>3988</v>
      </c>
      <c r="E1327" s="242">
        <v>109800</v>
      </c>
      <c r="F1327" s="194" t="s">
        <v>3521</v>
      </c>
      <c r="G1327" s="276"/>
      <c r="H1327" s="280"/>
      <c r="I1327" s="281"/>
    </row>
    <row r="1328" spans="1:9" ht="15" customHeight="1">
      <c r="A1328" s="258">
        <v>41597</v>
      </c>
      <c r="B1328" s="50">
        <v>94</v>
      </c>
      <c r="C1328" s="220">
        <v>41543</v>
      </c>
      <c r="D1328" s="226" t="s">
        <v>3989</v>
      </c>
      <c r="E1328" s="242">
        <v>9876.14</v>
      </c>
      <c r="F1328" s="194" t="s">
        <v>3835</v>
      </c>
      <c r="G1328" s="276"/>
      <c r="H1328" s="280"/>
      <c r="I1328" s="281"/>
    </row>
    <row r="1329" spans="1:9" ht="15" customHeight="1">
      <c r="A1329" s="258">
        <v>41597</v>
      </c>
      <c r="B1329" s="50" t="s">
        <v>3990</v>
      </c>
      <c r="C1329" s="220">
        <v>41550</v>
      </c>
      <c r="D1329" s="226" t="s">
        <v>442</v>
      </c>
      <c r="E1329" s="242">
        <v>1540.86</v>
      </c>
      <c r="F1329" s="194" t="s">
        <v>3835</v>
      </c>
      <c r="G1329" s="276"/>
      <c r="H1329" s="280"/>
      <c r="I1329" s="281"/>
    </row>
    <row r="1330" spans="1:9" ht="15" customHeight="1">
      <c r="A1330" s="258">
        <v>41599</v>
      </c>
      <c r="B1330" s="50">
        <v>9451</v>
      </c>
      <c r="C1330" s="220">
        <v>41577</v>
      </c>
      <c r="D1330" s="226" t="s">
        <v>981</v>
      </c>
      <c r="E1330" s="242">
        <v>988.2</v>
      </c>
      <c r="F1330" s="194" t="s">
        <v>3521</v>
      </c>
      <c r="G1330" s="276"/>
      <c r="H1330" s="280"/>
      <c r="I1330" s="281"/>
    </row>
    <row r="1331" spans="1:9" ht="15" customHeight="1">
      <c r="A1331" s="258">
        <v>41599</v>
      </c>
      <c r="B1331" s="50">
        <v>50003914</v>
      </c>
      <c r="C1331" s="220">
        <v>41580</v>
      </c>
      <c r="D1331" s="226" t="s">
        <v>3634</v>
      </c>
      <c r="E1331" s="242">
        <v>334.56</v>
      </c>
      <c r="F1331" s="194" t="s">
        <v>3835</v>
      </c>
      <c r="G1331" s="276"/>
      <c r="H1331" s="280"/>
      <c r="I1331" s="281"/>
    </row>
    <row r="1332" spans="1:9" ht="15" customHeight="1">
      <c r="A1332" s="258">
        <v>41601</v>
      </c>
      <c r="B1332" s="50" t="s">
        <v>4023</v>
      </c>
      <c r="C1332" s="220">
        <v>41599</v>
      </c>
      <c r="D1332" s="226" t="s">
        <v>3734</v>
      </c>
      <c r="E1332" s="242">
        <v>15.67</v>
      </c>
      <c r="F1332" s="194" t="s">
        <v>3835</v>
      </c>
      <c r="G1332" s="276"/>
      <c r="H1332" s="278"/>
      <c r="I1332" s="279"/>
    </row>
    <row r="1333" spans="1:9" ht="15" customHeight="1">
      <c r="A1333" s="258">
        <v>41604</v>
      </c>
      <c r="B1333" s="50">
        <v>10</v>
      </c>
      <c r="C1333" s="220">
        <v>41598</v>
      </c>
      <c r="D1333" s="226" t="s">
        <v>3991</v>
      </c>
      <c r="E1333" s="242">
        <v>1200</v>
      </c>
      <c r="F1333" s="194" t="s">
        <v>3881</v>
      </c>
      <c r="G1333" s="276"/>
      <c r="H1333" s="280"/>
      <c r="I1333" s="281"/>
    </row>
    <row r="1334" spans="1:9" ht="15" customHeight="1">
      <c r="A1334" s="258">
        <v>41604</v>
      </c>
      <c r="B1334" s="50">
        <v>321</v>
      </c>
      <c r="C1334" s="220">
        <v>41546</v>
      </c>
      <c r="D1334" s="226" t="s">
        <v>589</v>
      </c>
      <c r="E1334" s="242">
        <v>2171.6</v>
      </c>
      <c r="F1334" s="194" t="s">
        <v>3710</v>
      </c>
      <c r="G1334" s="276"/>
      <c r="H1334" s="280"/>
      <c r="I1334" s="281"/>
    </row>
    <row r="1335" spans="1:9" ht="15" customHeight="1">
      <c r="A1335" s="258">
        <v>41604</v>
      </c>
      <c r="B1335" s="50">
        <v>34</v>
      </c>
      <c r="C1335" s="220">
        <v>41584</v>
      </c>
      <c r="D1335" s="226" t="s">
        <v>61</v>
      </c>
      <c r="E1335" s="242">
        <v>5000</v>
      </c>
      <c r="F1335" s="194" t="s">
        <v>3521</v>
      </c>
      <c r="G1335" s="276"/>
      <c r="H1335" s="280"/>
      <c r="I1335" s="281"/>
    </row>
    <row r="1336" spans="1:9" ht="15" customHeight="1">
      <c r="A1336" s="203">
        <v>41604</v>
      </c>
      <c r="B1336" s="160">
        <v>15</v>
      </c>
      <c r="C1336" s="216">
        <v>41597</v>
      </c>
      <c r="D1336" s="243" t="s">
        <v>3992</v>
      </c>
      <c r="E1336" s="255">
        <v>1830</v>
      </c>
      <c r="F1336" s="190" t="s">
        <v>3835</v>
      </c>
      <c r="G1336" s="276"/>
      <c r="H1336" s="280"/>
      <c r="I1336" s="281"/>
    </row>
    <row r="1337" spans="1:9" ht="15" customHeight="1">
      <c r="A1337" s="204">
        <v>41604</v>
      </c>
      <c r="B1337" s="166">
        <v>15</v>
      </c>
      <c r="C1337" s="217">
        <v>41597</v>
      </c>
      <c r="D1337" s="244" t="s">
        <v>3992</v>
      </c>
      <c r="E1337" s="257">
        <v>1830</v>
      </c>
      <c r="F1337" s="192" t="s">
        <v>3944</v>
      </c>
      <c r="G1337" s="276"/>
      <c r="H1337" s="280"/>
      <c r="I1337" s="281"/>
    </row>
    <row r="1338" spans="1:9" ht="15" customHeight="1">
      <c r="A1338" s="258">
        <v>41604</v>
      </c>
      <c r="B1338" s="50">
        <v>13825</v>
      </c>
      <c r="C1338" s="220">
        <v>41596</v>
      </c>
      <c r="D1338" s="226" t="s">
        <v>662</v>
      </c>
      <c r="E1338" s="242">
        <v>340</v>
      </c>
      <c r="F1338" s="194" t="s">
        <v>3881</v>
      </c>
      <c r="G1338" s="276"/>
      <c r="H1338" s="280"/>
      <c r="I1338" s="281"/>
    </row>
    <row r="1339" spans="1:9" ht="15" customHeight="1">
      <c r="A1339" s="258">
        <v>41604</v>
      </c>
      <c r="B1339" s="50">
        <v>715</v>
      </c>
      <c r="C1339" s="220">
        <v>41587</v>
      </c>
      <c r="D1339" s="226" t="s">
        <v>793</v>
      </c>
      <c r="E1339" s="242">
        <v>1.39</v>
      </c>
      <c r="F1339" s="194" t="s">
        <v>3521</v>
      </c>
      <c r="G1339" s="276"/>
      <c r="H1339" s="280"/>
      <c r="I1339" s="281"/>
    </row>
    <row r="1340" spans="1:9" ht="15" customHeight="1">
      <c r="A1340" s="258">
        <v>41604</v>
      </c>
      <c r="B1340" s="50">
        <v>433</v>
      </c>
      <c r="C1340" s="220">
        <v>41587</v>
      </c>
      <c r="D1340" s="226" t="s">
        <v>793</v>
      </c>
      <c r="E1340" s="242">
        <v>57</v>
      </c>
      <c r="F1340" s="194" t="s">
        <v>3521</v>
      </c>
      <c r="G1340" s="276"/>
      <c r="H1340" s="280"/>
      <c r="I1340" s="281"/>
    </row>
    <row r="1341" spans="1:9" ht="15" customHeight="1">
      <c r="A1341" s="203">
        <v>41604</v>
      </c>
      <c r="B1341" s="160">
        <v>382</v>
      </c>
      <c r="C1341" s="216">
        <v>41552</v>
      </c>
      <c r="D1341" s="243" t="s">
        <v>793</v>
      </c>
      <c r="E1341" s="255">
        <v>495.25</v>
      </c>
      <c r="F1341" s="190" t="s">
        <v>3710</v>
      </c>
      <c r="G1341" s="276"/>
      <c r="H1341" s="280"/>
      <c r="I1341" s="281"/>
    </row>
    <row r="1342" spans="1:9" ht="15" customHeight="1">
      <c r="A1342" s="204">
        <v>41604</v>
      </c>
      <c r="B1342" s="166">
        <v>382</v>
      </c>
      <c r="C1342" s="217">
        <v>41552</v>
      </c>
      <c r="D1342" s="244" t="s">
        <v>793</v>
      </c>
      <c r="E1342" s="257">
        <v>2</v>
      </c>
      <c r="F1342" s="192" t="s">
        <v>3710</v>
      </c>
      <c r="G1342" s="276"/>
      <c r="H1342" s="280"/>
      <c r="I1342" s="281"/>
    </row>
    <row r="1343" spans="1:9" ht="15" customHeight="1">
      <c r="A1343" s="258">
        <v>41604</v>
      </c>
      <c r="B1343" s="50">
        <v>717</v>
      </c>
      <c r="C1343" s="220">
        <v>41587</v>
      </c>
      <c r="D1343" s="226" t="s">
        <v>793</v>
      </c>
      <c r="E1343" s="242">
        <v>22.41</v>
      </c>
      <c r="F1343" s="194" t="s">
        <v>3944</v>
      </c>
      <c r="G1343" s="276"/>
      <c r="H1343" s="280"/>
      <c r="I1343" s="281"/>
    </row>
    <row r="1344" spans="1:9" ht="15" customHeight="1">
      <c r="A1344" s="203">
        <v>41604</v>
      </c>
      <c r="B1344" s="160">
        <v>435</v>
      </c>
      <c r="C1344" s="216">
        <v>41587</v>
      </c>
      <c r="D1344" s="243" t="s">
        <v>793</v>
      </c>
      <c r="E1344" s="255">
        <v>920.35</v>
      </c>
      <c r="F1344" s="190" t="s">
        <v>3944</v>
      </c>
      <c r="G1344" s="276"/>
      <c r="H1344" s="280"/>
      <c r="I1344" s="281"/>
    </row>
    <row r="1345" spans="1:9" ht="15" customHeight="1">
      <c r="A1345" s="204">
        <v>41604</v>
      </c>
      <c r="B1345" s="166">
        <v>435</v>
      </c>
      <c r="C1345" s="217">
        <v>41587</v>
      </c>
      <c r="D1345" s="244" t="s">
        <v>793</v>
      </c>
      <c r="E1345" s="257">
        <v>2</v>
      </c>
      <c r="F1345" s="192" t="s">
        <v>3944</v>
      </c>
      <c r="G1345" s="276"/>
      <c r="H1345" s="280"/>
      <c r="I1345" s="281"/>
    </row>
    <row r="1346" spans="1:9" ht="15" customHeight="1">
      <c r="A1346" s="203">
        <v>41604</v>
      </c>
      <c r="B1346" s="160">
        <v>543</v>
      </c>
      <c r="C1346" s="216">
        <v>41531</v>
      </c>
      <c r="D1346" s="243" t="s">
        <v>793</v>
      </c>
      <c r="E1346" s="255">
        <v>231.01</v>
      </c>
      <c r="F1346" s="190" t="s">
        <v>3881</v>
      </c>
      <c r="G1346" s="276"/>
      <c r="H1346" s="280"/>
      <c r="I1346" s="281"/>
    </row>
    <row r="1347" spans="1:9" ht="15" customHeight="1">
      <c r="A1347" s="204">
        <v>41604</v>
      </c>
      <c r="B1347" s="166">
        <v>543</v>
      </c>
      <c r="C1347" s="217">
        <v>41531</v>
      </c>
      <c r="D1347" s="244" t="s">
        <v>793</v>
      </c>
      <c r="E1347" s="257">
        <v>4.5999999999999996</v>
      </c>
      <c r="F1347" s="192" t="s">
        <v>3881</v>
      </c>
      <c r="G1347" s="276"/>
      <c r="H1347" s="280"/>
      <c r="I1347" s="281"/>
    </row>
    <row r="1348" spans="1:9" ht="15" customHeight="1">
      <c r="A1348" s="203">
        <v>41604</v>
      </c>
      <c r="B1348" s="160">
        <v>714</v>
      </c>
      <c r="C1348" s="216">
        <v>41587</v>
      </c>
      <c r="D1348" s="243" t="s">
        <v>793</v>
      </c>
      <c r="E1348" s="255">
        <v>375.46</v>
      </c>
      <c r="F1348" s="190" t="s">
        <v>3881</v>
      </c>
      <c r="G1348" s="276"/>
      <c r="H1348" s="280"/>
      <c r="I1348" s="281"/>
    </row>
    <row r="1349" spans="1:9" ht="15" customHeight="1">
      <c r="A1349" s="204">
        <v>41604</v>
      </c>
      <c r="B1349" s="166">
        <v>714</v>
      </c>
      <c r="C1349" s="217">
        <v>41587</v>
      </c>
      <c r="D1349" s="244" t="s">
        <v>793</v>
      </c>
      <c r="E1349" s="257">
        <v>2</v>
      </c>
      <c r="F1349" s="192" t="s">
        <v>3881</v>
      </c>
      <c r="G1349" s="276"/>
      <c r="H1349" s="280"/>
      <c r="I1349" s="281"/>
    </row>
    <row r="1350" spans="1:9" ht="15" customHeight="1">
      <c r="A1350" s="203">
        <v>41604</v>
      </c>
      <c r="B1350" s="160">
        <v>378</v>
      </c>
      <c r="C1350" s="216">
        <v>41552</v>
      </c>
      <c r="D1350" s="243" t="s">
        <v>793</v>
      </c>
      <c r="E1350" s="255">
        <v>1988.69</v>
      </c>
      <c r="F1350" s="190" t="s">
        <v>3881</v>
      </c>
      <c r="G1350" s="276"/>
      <c r="H1350" s="280"/>
      <c r="I1350" s="281"/>
    </row>
    <row r="1351" spans="1:9" ht="15" customHeight="1">
      <c r="A1351" s="204">
        <v>41604</v>
      </c>
      <c r="B1351" s="166">
        <v>378</v>
      </c>
      <c r="C1351" s="217">
        <v>41552</v>
      </c>
      <c r="D1351" s="244" t="s">
        <v>793</v>
      </c>
      <c r="E1351" s="257">
        <v>2</v>
      </c>
      <c r="F1351" s="192" t="s">
        <v>3881</v>
      </c>
      <c r="G1351" s="276"/>
      <c r="H1351" s="280"/>
      <c r="I1351" s="281"/>
    </row>
    <row r="1352" spans="1:9" ht="15" customHeight="1">
      <c r="A1352" s="203">
        <v>41604</v>
      </c>
      <c r="B1352" s="160">
        <v>432</v>
      </c>
      <c r="C1352" s="216">
        <v>41587</v>
      </c>
      <c r="D1352" s="243" t="s">
        <v>793</v>
      </c>
      <c r="E1352" s="255">
        <v>18194.509999999998</v>
      </c>
      <c r="F1352" s="190" t="s">
        <v>3881</v>
      </c>
      <c r="G1352" s="276"/>
      <c r="H1352" s="280"/>
      <c r="I1352" s="281"/>
    </row>
    <row r="1353" spans="1:9" ht="15" customHeight="1">
      <c r="A1353" s="204">
        <v>41604</v>
      </c>
      <c r="B1353" s="166">
        <v>432</v>
      </c>
      <c r="C1353" s="217">
        <v>41587</v>
      </c>
      <c r="D1353" s="244" t="s">
        <v>793</v>
      </c>
      <c r="E1353" s="257">
        <v>2</v>
      </c>
      <c r="F1353" s="192" t="s">
        <v>3881</v>
      </c>
      <c r="G1353" s="276"/>
      <c r="H1353" s="280"/>
      <c r="I1353" s="281"/>
    </row>
    <row r="1354" spans="1:9" ht="15" customHeight="1">
      <c r="A1354" s="203">
        <v>41604</v>
      </c>
      <c r="B1354" s="160">
        <v>574</v>
      </c>
      <c r="C1354" s="216">
        <v>41552</v>
      </c>
      <c r="D1354" s="243" t="s">
        <v>793</v>
      </c>
      <c r="E1354" s="255">
        <v>40.82</v>
      </c>
      <c r="F1354" s="190" t="s">
        <v>3881</v>
      </c>
      <c r="G1354" s="276"/>
      <c r="H1354" s="280"/>
      <c r="I1354" s="281"/>
    </row>
    <row r="1355" spans="1:9" ht="15" customHeight="1">
      <c r="A1355" s="220">
        <v>41606</v>
      </c>
      <c r="B1355" s="50">
        <v>52017</v>
      </c>
      <c r="C1355" s="220">
        <v>41577</v>
      </c>
      <c r="D1355" s="226" t="s">
        <v>3993</v>
      </c>
      <c r="E1355" s="242">
        <v>1830</v>
      </c>
      <c r="F1355" s="194" t="s">
        <v>3835</v>
      </c>
      <c r="G1355" s="275"/>
      <c r="H1355" s="280"/>
      <c r="I1355" s="281"/>
    </row>
    <row r="1356" spans="1:9" ht="15" customHeight="1">
      <c r="A1356" s="220">
        <v>41606</v>
      </c>
      <c r="B1356" s="50">
        <v>42</v>
      </c>
      <c r="C1356" s="220">
        <v>41604</v>
      </c>
      <c r="D1356" s="226" t="s">
        <v>3531</v>
      </c>
      <c r="E1356" s="242">
        <v>6100</v>
      </c>
      <c r="F1356" s="194" t="s">
        <v>3835</v>
      </c>
      <c r="G1356" s="275"/>
      <c r="H1356" s="280"/>
      <c r="I1356" s="281"/>
    </row>
    <row r="1357" spans="1:9" ht="15" customHeight="1">
      <c r="A1357" s="220">
        <v>41606</v>
      </c>
      <c r="B1357" s="50">
        <v>2084</v>
      </c>
      <c r="C1357" s="220">
        <v>41538</v>
      </c>
      <c r="D1357" s="226" t="s">
        <v>428</v>
      </c>
      <c r="E1357" s="242">
        <v>183</v>
      </c>
      <c r="F1357" s="194" t="s">
        <v>3835</v>
      </c>
      <c r="G1357" s="275"/>
      <c r="H1357" s="280"/>
      <c r="I1357" s="281"/>
    </row>
    <row r="1358" spans="1:9" ht="15" customHeight="1">
      <c r="A1358" s="220">
        <v>41606</v>
      </c>
      <c r="B1358" s="50">
        <v>11704956</v>
      </c>
      <c r="C1358" s="220">
        <v>41544</v>
      </c>
      <c r="D1358" s="226" t="s">
        <v>3722</v>
      </c>
      <c r="E1358" s="242">
        <v>525</v>
      </c>
      <c r="F1358" s="194" t="s">
        <v>3835</v>
      </c>
      <c r="G1358" s="275"/>
      <c r="H1358" s="280"/>
      <c r="I1358" s="281"/>
    </row>
    <row r="1359" spans="1:9" ht="15" customHeight="1">
      <c r="A1359" s="220">
        <v>41606</v>
      </c>
      <c r="B1359" s="50">
        <v>40</v>
      </c>
      <c r="C1359" s="220">
        <v>41555</v>
      </c>
      <c r="D1359" s="226" t="s">
        <v>3985</v>
      </c>
      <c r="E1359" s="242">
        <v>77</v>
      </c>
      <c r="F1359" s="194" t="s">
        <v>3835</v>
      </c>
      <c r="G1359" s="275"/>
      <c r="H1359" s="280"/>
      <c r="I1359" s="281"/>
    </row>
    <row r="1360" spans="1:9" ht="15" customHeight="1">
      <c r="A1360" s="220">
        <v>41606</v>
      </c>
      <c r="B1360" s="50">
        <v>41</v>
      </c>
      <c r="C1360" s="220">
        <v>41592</v>
      </c>
      <c r="D1360" s="226" t="s">
        <v>3985</v>
      </c>
      <c r="E1360" s="242">
        <v>22</v>
      </c>
      <c r="F1360" s="194" t="s">
        <v>3835</v>
      </c>
      <c r="G1360" s="275"/>
      <c r="H1360" s="280"/>
      <c r="I1360" s="281"/>
    </row>
    <row r="1361" spans="1:9" ht="15" customHeight="1">
      <c r="A1361" s="220">
        <v>41606</v>
      </c>
      <c r="B1361" s="50">
        <v>42</v>
      </c>
      <c r="C1361" s="220">
        <v>41598</v>
      </c>
      <c r="D1361" s="226" t="s">
        <v>3985</v>
      </c>
      <c r="E1361" s="242">
        <v>110</v>
      </c>
      <c r="F1361" s="194" t="s">
        <v>3835</v>
      </c>
      <c r="G1361" s="275"/>
      <c r="H1361" s="280"/>
      <c r="I1361" s="281"/>
    </row>
    <row r="1362" spans="1:9" ht="15" customHeight="1">
      <c r="A1362" s="220">
        <v>41606</v>
      </c>
      <c r="B1362" s="50">
        <v>43</v>
      </c>
      <c r="C1362" s="220">
        <v>41601</v>
      </c>
      <c r="D1362" s="226" t="s">
        <v>3985</v>
      </c>
      <c r="E1362" s="242">
        <v>44</v>
      </c>
      <c r="F1362" s="194" t="s">
        <v>3835</v>
      </c>
      <c r="G1362" s="275"/>
      <c r="H1362" s="280"/>
      <c r="I1362" s="281"/>
    </row>
    <row r="1363" spans="1:9" ht="15" customHeight="1">
      <c r="A1363" s="220">
        <v>41606</v>
      </c>
      <c r="B1363" s="50">
        <v>44</v>
      </c>
      <c r="C1363" s="220">
        <v>41601</v>
      </c>
      <c r="D1363" s="226" t="s">
        <v>3985</v>
      </c>
      <c r="E1363" s="242">
        <v>44</v>
      </c>
      <c r="F1363" s="194" t="s">
        <v>3835</v>
      </c>
      <c r="G1363" s="275"/>
      <c r="H1363" s="280"/>
      <c r="I1363" s="281"/>
    </row>
    <row r="1364" spans="1:9">
      <c r="A1364" s="220">
        <v>41606</v>
      </c>
      <c r="B1364" s="50">
        <v>4</v>
      </c>
      <c r="C1364" s="220">
        <v>41593</v>
      </c>
      <c r="D1364" s="226" t="s">
        <v>3994</v>
      </c>
      <c r="E1364" s="242">
        <v>100.89</v>
      </c>
      <c r="F1364" s="194" t="s">
        <v>3835</v>
      </c>
    </row>
    <row r="1365" spans="1:9">
      <c r="A1365" s="220">
        <v>41611</v>
      </c>
      <c r="B1365" s="195">
        <v>35</v>
      </c>
      <c r="C1365" s="32">
        <v>41492</v>
      </c>
      <c r="D1365" s="194" t="s">
        <v>3926</v>
      </c>
      <c r="E1365" s="242">
        <v>400</v>
      </c>
      <c r="F1365" s="212" t="s">
        <v>3710</v>
      </c>
    </row>
    <row r="1366" spans="1:9">
      <c r="A1366" s="220">
        <v>41611</v>
      </c>
      <c r="B1366" s="195">
        <v>34</v>
      </c>
      <c r="C1366" s="32">
        <v>41492</v>
      </c>
      <c r="D1366" s="194" t="s">
        <v>3926</v>
      </c>
      <c r="E1366" s="242">
        <v>800</v>
      </c>
      <c r="F1366" s="212" t="s">
        <v>3710</v>
      </c>
    </row>
    <row r="1367" spans="1:9">
      <c r="A1367" s="220">
        <v>41611</v>
      </c>
      <c r="B1367" s="195">
        <v>31</v>
      </c>
      <c r="C1367" s="32">
        <v>41482</v>
      </c>
      <c r="D1367" s="194" t="s">
        <v>3926</v>
      </c>
      <c r="E1367" s="242">
        <v>800</v>
      </c>
      <c r="F1367" s="212" t="s">
        <v>3710</v>
      </c>
    </row>
    <row r="1368" spans="1:9">
      <c r="A1368" s="220">
        <v>41611</v>
      </c>
      <c r="B1368" s="195">
        <v>2</v>
      </c>
      <c r="C1368" s="32">
        <v>41608</v>
      </c>
      <c r="D1368" s="194" t="s">
        <v>3995</v>
      </c>
      <c r="E1368" s="242">
        <v>12000</v>
      </c>
      <c r="F1368" s="212" t="s">
        <v>3944</v>
      </c>
    </row>
    <row r="1369" spans="1:9">
      <c r="A1369" s="220">
        <v>41611</v>
      </c>
      <c r="B1369" s="277"/>
      <c r="C1369" s="32">
        <v>41604</v>
      </c>
      <c r="D1369" s="194" t="s">
        <v>827</v>
      </c>
      <c r="E1369" s="242">
        <v>100</v>
      </c>
      <c r="F1369" s="212" t="s">
        <v>3452</v>
      </c>
    </row>
    <row r="1370" spans="1:9">
      <c r="A1370" s="220">
        <v>41611</v>
      </c>
      <c r="B1370" s="195">
        <v>1</v>
      </c>
      <c r="C1370" s="32">
        <v>41599</v>
      </c>
      <c r="D1370" s="194" t="s">
        <v>3996</v>
      </c>
      <c r="E1370" s="242">
        <v>100</v>
      </c>
      <c r="F1370" s="212" t="s">
        <v>3452</v>
      </c>
    </row>
    <row r="1371" spans="1:9">
      <c r="A1371" s="220">
        <v>41611</v>
      </c>
      <c r="B1371" s="277"/>
      <c r="C1371" s="32">
        <v>41590</v>
      </c>
      <c r="D1371" s="194" t="s">
        <v>72</v>
      </c>
      <c r="E1371" s="242">
        <v>375</v>
      </c>
      <c r="F1371" s="212" t="s">
        <v>3835</v>
      </c>
    </row>
    <row r="1372" spans="1:9">
      <c r="A1372" s="220">
        <v>41611</v>
      </c>
      <c r="B1372" s="195">
        <v>2</v>
      </c>
      <c r="C1372" s="32">
        <v>41599</v>
      </c>
      <c r="D1372" s="194" t="s">
        <v>3996</v>
      </c>
      <c r="E1372" s="242">
        <v>187.5</v>
      </c>
      <c r="F1372" s="212" t="s">
        <v>3835</v>
      </c>
    </row>
    <row r="1373" spans="1:9">
      <c r="A1373" s="220">
        <v>41611</v>
      </c>
      <c r="B1373" s="195">
        <v>8</v>
      </c>
      <c r="C1373" s="32">
        <v>41546</v>
      </c>
      <c r="D1373" s="194" t="s">
        <v>3997</v>
      </c>
      <c r="E1373" s="242">
        <v>550</v>
      </c>
      <c r="F1373" s="212" t="s">
        <v>3710</v>
      </c>
    </row>
    <row r="1374" spans="1:9">
      <c r="A1374" s="220">
        <v>41611</v>
      </c>
      <c r="B1374" s="196" t="s">
        <v>3998</v>
      </c>
      <c r="C1374" s="32">
        <v>41534</v>
      </c>
      <c r="D1374" s="194" t="s">
        <v>3920</v>
      </c>
      <c r="E1374" s="242">
        <v>6313</v>
      </c>
      <c r="F1374" s="212" t="s">
        <v>3710</v>
      </c>
    </row>
    <row r="1375" spans="1:9">
      <c r="A1375" s="220">
        <v>41611</v>
      </c>
      <c r="B1375" s="196" t="s">
        <v>3999</v>
      </c>
      <c r="C1375" s="32">
        <v>41555</v>
      </c>
      <c r="D1375" s="194" t="s">
        <v>3920</v>
      </c>
      <c r="E1375" s="242">
        <v>705</v>
      </c>
      <c r="F1375" s="212" t="s">
        <v>3710</v>
      </c>
    </row>
    <row r="1376" spans="1:9">
      <c r="A1376" s="220">
        <v>41611</v>
      </c>
      <c r="B1376" s="196">
        <v>156</v>
      </c>
      <c r="C1376" s="32">
        <v>41599</v>
      </c>
      <c r="D1376" s="194" t="s">
        <v>3945</v>
      </c>
      <c r="E1376" s="242">
        <v>775.5</v>
      </c>
      <c r="F1376" s="212" t="s">
        <v>3835</v>
      </c>
    </row>
    <row r="1377" spans="1:6">
      <c r="A1377" s="220">
        <v>41611</v>
      </c>
      <c r="B1377" s="196">
        <v>117</v>
      </c>
      <c r="C1377" s="32">
        <v>41546</v>
      </c>
      <c r="D1377" s="194" t="s">
        <v>3945</v>
      </c>
      <c r="E1377" s="242">
        <v>256.01</v>
      </c>
      <c r="F1377" s="212" t="s">
        <v>3835</v>
      </c>
    </row>
    <row r="1378" spans="1:6">
      <c r="A1378" s="220">
        <v>41611</v>
      </c>
      <c r="B1378" s="196">
        <v>129</v>
      </c>
      <c r="C1378" s="32">
        <v>41563</v>
      </c>
      <c r="D1378" s="194" t="s">
        <v>3945</v>
      </c>
      <c r="E1378" s="242">
        <v>220</v>
      </c>
      <c r="F1378" s="212" t="s">
        <v>3835</v>
      </c>
    </row>
    <row r="1379" spans="1:6">
      <c r="A1379" s="220">
        <v>41611</v>
      </c>
      <c r="B1379" s="196">
        <v>140</v>
      </c>
      <c r="C1379" s="32">
        <v>41576</v>
      </c>
      <c r="D1379" s="194" t="s">
        <v>3945</v>
      </c>
      <c r="E1379" s="242">
        <v>114.99</v>
      </c>
      <c r="F1379" s="212" t="s">
        <v>3835</v>
      </c>
    </row>
    <row r="1380" spans="1:6">
      <c r="A1380" s="220">
        <v>41611</v>
      </c>
      <c r="B1380" s="196">
        <v>155</v>
      </c>
      <c r="C1380" s="32">
        <v>41599</v>
      </c>
      <c r="D1380" s="194" t="s">
        <v>3945</v>
      </c>
      <c r="E1380" s="242">
        <v>274.98</v>
      </c>
      <c r="F1380" s="212" t="s">
        <v>3835</v>
      </c>
    </row>
    <row r="1381" spans="1:6">
      <c r="A1381" s="220">
        <v>41611</v>
      </c>
      <c r="B1381" s="196">
        <v>142</v>
      </c>
      <c r="C1381" s="32">
        <v>41577</v>
      </c>
      <c r="D1381" s="194" t="s">
        <v>3945</v>
      </c>
      <c r="E1381" s="242">
        <v>105.01</v>
      </c>
      <c r="F1381" s="212" t="s">
        <v>3521</v>
      </c>
    </row>
    <row r="1382" spans="1:6">
      <c r="A1382" s="220">
        <v>41611</v>
      </c>
      <c r="B1382" s="196">
        <v>3</v>
      </c>
      <c r="C1382" s="32">
        <v>41555</v>
      </c>
      <c r="D1382" s="194" t="s">
        <v>279</v>
      </c>
      <c r="E1382" s="242">
        <v>1050</v>
      </c>
      <c r="F1382" s="212" t="s">
        <v>3835</v>
      </c>
    </row>
    <row r="1383" spans="1:6">
      <c r="A1383" s="220">
        <v>41611</v>
      </c>
      <c r="B1383" s="196">
        <v>355</v>
      </c>
      <c r="C1383" s="32">
        <v>41590</v>
      </c>
      <c r="D1383" s="194" t="s">
        <v>4000</v>
      </c>
      <c r="E1383" s="242">
        <v>323.3</v>
      </c>
      <c r="F1383" s="212" t="s">
        <v>3835</v>
      </c>
    </row>
    <row r="1384" spans="1:6">
      <c r="A1384" s="220">
        <v>41611</v>
      </c>
      <c r="B1384" s="196">
        <v>354</v>
      </c>
      <c r="C1384" s="32">
        <v>41590</v>
      </c>
      <c r="D1384" s="194" t="s">
        <v>4000</v>
      </c>
      <c r="E1384" s="242">
        <v>109.8</v>
      </c>
      <c r="F1384" s="212" t="s">
        <v>3452</v>
      </c>
    </row>
    <row r="1385" spans="1:6">
      <c r="A1385" s="220">
        <v>41611</v>
      </c>
      <c r="B1385" s="196">
        <v>190</v>
      </c>
      <c r="C1385" s="32">
        <v>41527</v>
      </c>
      <c r="D1385" s="194" t="s">
        <v>4010</v>
      </c>
      <c r="E1385" s="242">
        <v>1171.2</v>
      </c>
      <c r="F1385" s="212" t="s">
        <v>3710</v>
      </c>
    </row>
    <row r="1386" spans="1:6">
      <c r="A1386" s="220">
        <v>41611</v>
      </c>
      <c r="B1386" s="196">
        <v>2</v>
      </c>
      <c r="C1386" s="32">
        <v>41535</v>
      </c>
      <c r="D1386" s="194" t="s">
        <v>4011</v>
      </c>
      <c r="E1386" s="242">
        <v>750</v>
      </c>
      <c r="F1386" s="212" t="s">
        <v>3710</v>
      </c>
    </row>
    <row r="1387" spans="1:6">
      <c r="A1387" s="220">
        <v>41612</v>
      </c>
      <c r="B1387" s="196">
        <v>58</v>
      </c>
      <c r="C1387" s="32">
        <v>41545</v>
      </c>
      <c r="D1387" s="194" t="s">
        <v>4021</v>
      </c>
      <c r="E1387" s="242">
        <v>230</v>
      </c>
      <c r="F1387" s="212" t="s">
        <v>3835</v>
      </c>
    </row>
    <row r="1388" spans="1:6">
      <c r="A1388" s="220">
        <v>41613</v>
      </c>
      <c r="B1388" s="196">
        <v>581</v>
      </c>
      <c r="C1388" s="32">
        <v>41597</v>
      </c>
      <c r="D1388" s="194" t="s">
        <v>3754</v>
      </c>
      <c r="E1388" s="242">
        <v>3270.33</v>
      </c>
      <c r="F1388" s="212" t="s">
        <v>3881</v>
      </c>
    </row>
    <row r="1389" spans="1:6">
      <c r="A1389" s="203">
        <v>41613</v>
      </c>
      <c r="B1389" s="223">
        <v>32</v>
      </c>
      <c r="C1389" s="206">
        <v>41599</v>
      </c>
      <c r="D1389" s="190" t="s">
        <v>4001</v>
      </c>
      <c r="E1389" s="255">
        <v>610</v>
      </c>
      <c r="F1389" s="213" t="s">
        <v>3835</v>
      </c>
    </row>
    <row r="1390" spans="1:6">
      <c r="A1390" s="204">
        <v>41613</v>
      </c>
      <c r="B1390" s="224">
        <v>32</v>
      </c>
      <c r="C1390" s="210">
        <v>41629</v>
      </c>
      <c r="D1390" s="192" t="s">
        <v>4001</v>
      </c>
      <c r="E1390" s="257">
        <v>610</v>
      </c>
      <c r="F1390" s="214" t="s">
        <v>3521</v>
      </c>
    </row>
    <row r="1391" spans="1:6">
      <c r="A1391" s="220">
        <v>41613</v>
      </c>
      <c r="B1391" s="196">
        <v>18</v>
      </c>
      <c r="C1391" s="32">
        <v>41631</v>
      </c>
      <c r="D1391" s="194" t="s">
        <v>4002</v>
      </c>
      <c r="E1391" s="242">
        <v>1680</v>
      </c>
      <c r="F1391" s="212" t="s">
        <v>3835</v>
      </c>
    </row>
    <row r="1392" spans="1:6">
      <c r="A1392" s="220">
        <v>41613</v>
      </c>
      <c r="B1392" s="196">
        <v>3170005905</v>
      </c>
      <c r="C1392" s="32">
        <v>41586</v>
      </c>
      <c r="D1392" s="194" t="s">
        <v>3954</v>
      </c>
      <c r="E1392" s="242">
        <v>120</v>
      </c>
      <c r="F1392" s="212" t="s">
        <v>3835</v>
      </c>
    </row>
    <row r="1393" spans="1:6">
      <c r="A1393" s="220">
        <v>41613</v>
      </c>
      <c r="B1393" s="196">
        <v>1039</v>
      </c>
      <c r="C1393" s="32">
        <v>41601</v>
      </c>
      <c r="D1393" s="194" t="s">
        <v>3951</v>
      </c>
      <c r="E1393" s="242">
        <v>248.88</v>
      </c>
      <c r="F1393" s="212" t="s">
        <v>3835</v>
      </c>
    </row>
    <row r="1394" spans="1:6">
      <c r="A1394" s="220">
        <v>41613</v>
      </c>
      <c r="B1394" s="196">
        <v>227</v>
      </c>
      <c r="C1394" s="32">
        <v>41581</v>
      </c>
      <c r="D1394" s="194" t="s">
        <v>4004</v>
      </c>
      <c r="E1394" s="242">
        <v>163.47999999999999</v>
      </c>
      <c r="F1394" s="212" t="s">
        <v>3835</v>
      </c>
    </row>
    <row r="1395" spans="1:6">
      <c r="A1395" s="203">
        <v>41613</v>
      </c>
      <c r="B1395" s="223">
        <v>106</v>
      </c>
      <c r="C1395" s="206">
        <v>41599</v>
      </c>
      <c r="D1395" s="190" t="s">
        <v>4003</v>
      </c>
      <c r="E1395" s="255">
        <v>176.9</v>
      </c>
      <c r="F1395" s="213" t="s">
        <v>3835</v>
      </c>
    </row>
    <row r="1396" spans="1:6">
      <c r="A1396" s="204">
        <v>41613</v>
      </c>
      <c r="B1396" s="224">
        <v>106</v>
      </c>
      <c r="C1396" s="210">
        <v>41599</v>
      </c>
      <c r="D1396" s="192" t="s">
        <v>4003</v>
      </c>
      <c r="E1396" s="257">
        <v>585.6</v>
      </c>
      <c r="F1396" s="214" t="s">
        <v>3944</v>
      </c>
    </row>
    <row r="1397" spans="1:6">
      <c r="A1397" s="220">
        <v>41613</v>
      </c>
      <c r="B1397" s="196" t="s">
        <v>4006</v>
      </c>
      <c r="C1397" s="32">
        <v>41583</v>
      </c>
      <c r="D1397" s="194" t="s">
        <v>4005</v>
      </c>
      <c r="E1397" s="242">
        <v>250</v>
      </c>
      <c r="F1397" s="212" t="s">
        <v>3452</v>
      </c>
    </row>
    <row r="1398" spans="1:6">
      <c r="A1398" s="220">
        <v>41613</v>
      </c>
      <c r="B1398" s="196">
        <v>6</v>
      </c>
      <c r="C1398" s="32">
        <v>41599</v>
      </c>
      <c r="D1398" s="194" t="s">
        <v>3539</v>
      </c>
      <c r="E1398" s="242">
        <v>2500</v>
      </c>
      <c r="F1398" s="212" t="s">
        <v>3881</v>
      </c>
    </row>
    <row r="1399" spans="1:6">
      <c r="A1399" s="220">
        <v>41613</v>
      </c>
      <c r="B1399" s="196">
        <v>14</v>
      </c>
      <c r="C1399" s="32">
        <v>41594</v>
      </c>
      <c r="D1399" s="194" t="s">
        <v>4007</v>
      </c>
      <c r="E1399" s="242">
        <v>2611</v>
      </c>
      <c r="F1399" s="212" t="s">
        <v>3944</v>
      </c>
    </row>
    <row r="1400" spans="1:6">
      <c r="A1400" s="220">
        <v>41613</v>
      </c>
      <c r="B1400" s="196">
        <v>34</v>
      </c>
      <c r="C1400" s="32">
        <v>41597</v>
      </c>
      <c r="D1400" s="194" t="s">
        <v>4008</v>
      </c>
      <c r="E1400" s="242">
        <v>1878.97</v>
      </c>
      <c r="F1400" s="212" t="s">
        <v>3835</v>
      </c>
    </row>
    <row r="1401" spans="1:6">
      <c r="A1401" s="220">
        <v>41613</v>
      </c>
      <c r="B1401" s="196">
        <v>19</v>
      </c>
      <c r="C1401" s="32">
        <v>41599</v>
      </c>
      <c r="D1401" s="194" t="s">
        <v>4009</v>
      </c>
      <c r="E1401" s="242">
        <v>5568.6</v>
      </c>
      <c r="F1401" s="212" t="s">
        <v>3835</v>
      </c>
    </row>
    <row r="1402" spans="1:6">
      <c r="A1402" s="220">
        <v>41613</v>
      </c>
      <c r="B1402" s="196">
        <v>59</v>
      </c>
      <c r="C1402" s="32">
        <v>41604</v>
      </c>
      <c r="D1402" s="194" t="s">
        <v>3893</v>
      </c>
      <c r="E1402" s="242">
        <v>2784.3</v>
      </c>
      <c r="F1402" s="212" t="s">
        <v>3835</v>
      </c>
    </row>
    <row r="1403" spans="1:6">
      <c r="A1403" s="220">
        <v>41614</v>
      </c>
      <c r="B1403" s="196">
        <v>5</v>
      </c>
      <c r="C1403" s="32">
        <v>41590</v>
      </c>
      <c r="D1403" s="194" t="s">
        <v>4012</v>
      </c>
      <c r="E1403" s="242">
        <v>3050</v>
      </c>
      <c r="F1403" s="212" t="s">
        <v>3710</v>
      </c>
    </row>
    <row r="1404" spans="1:6">
      <c r="A1404" s="220">
        <v>41614</v>
      </c>
      <c r="B1404" s="196">
        <v>191</v>
      </c>
      <c r="C1404" s="32">
        <v>41590</v>
      </c>
      <c r="D1404" s="194" t="s">
        <v>3706</v>
      </c>
      <c r="E1404" s="242">
        <v>305</v>
      </c>
      <c r="F1404" s="212" t="s">
        <v>3835</v>
      </c>
    </row>
    <row r="1405" spans="1:6">
      <c r="A1405" s="220">
        <v>41614</v>
      </c>
      <c r="B1405" s="196">
        <v>11</v>
      </c>
      <c r="C1405" s="32">
        <v>41597</v>
      </c>
      <c r="D1405" s="194" t="s">
        <v>4013</v>
      </c>
      <c r="E1405" s="242">
        <v>202.52</v>
      </c>
      <c r="F1405" s="212" t="s">
        <v>3835</v>
      </c>
    </row>
    <row r="1406" spans="1:6">
      <c r="A1406" s="220">
        <v>41614</v>
      </c>
      <c r="B1406" s="196">
        <v>963</v>
      </c>
      <c r="C1406" s="32">
        <v>41597</v>
      </c>
      <c r="D1406" s="194" t="s">
        <v>987</v>
      </c>
      <c r="E1406" s="242">
        <v>800</v>
      </c>
      <c r="F1406" s="212" t="s">
        <v>3835</v>
      </c>
    </row>
    <row r="1407" spans="1:6">
      <c r="A1407" s="220">
        <v>41614</v>
      </c>
      <c r="B1407" s="196">
        <v>964</v>
      </c>
      <c r="C1407" s="32">
        <v>41597</v>
      </c>
      <c r="D1407" s="194" t="s">
        <v>987</v>
      </c>
      <c r="E1407" s="242">
        <v>450</v>
      </c>
      <c r="F1407" s="212" t="s">
        <v>3835</v>
      </c>
    </row>
    <row r="1408" spans="1:6">
      <c r="A1408" s="220">
        <v>41614</v>
      </c>
      <c r="B1408" s="196">
        <v>169</v>
      </c>
      <c r="C1408" s="32">
        <v>41590</v>
      </c>
      <c r="D1408" s="194" t="s">
        <v>675</v>
      </c>
      <c r="E1408" s="242">
        <v>83</v>
      </c>
      <c r="F1408" s="212" t="s">
        <v>3835</v>
      </c>
    </row>
    <row r="1409" spans="1:6">
      <c r="A1409" s="220">
        <v>41614</v>
      </c>
      <c r="B1409" s="196" t="s">
        <v>4014</v>
      </c>
      <c r="C1409" s="32">
        <v>41577</v>
      </c>
      <c r="D1409" s="194" t="s">
        <v>915</v>
      </c>
      <c r="E1409" s="242">
        <v>47.6</v>
      </c>
      <c r="F1409" s="212" t="s">
        <v>3835</v>
      </c>
    </row>
    <row r="1410" spans="1:6">
      <c r="A1410" s="220">
        <v>41614</v>
      </c>
      <c r="B1410" s="196">
        <v>718</v>
      </c>
      <c r="C1410" s="32">
        <v>41577</v>
      </c>
      <c r="D1410" s="194" t="s">
        <v>835</v>
      </c>
      <c r="E1410" s="242">
        <v>262.3</v>
      </c>
      <c r="F1410" s="212" t="s">
        <v>3835</v>
      </c>
    </row>
    <row r="1411" spans="1:6">
      <c r="A1411" s="220">
        <v>41614</v>
      </c>
      <c r="B1411" s="196">
        <v>3849</v>
      </c>
      <c r="C1411" s="32">
        <v>41584</v>
      </c>
      <c r="D1411" s="194" t="s">
        <v>4015</v>
      </c>
      <c r="E1411" s="242">
        <v>100</v>
      </c>
      <c r="F1411" s="212" t="s">
        <v>3835</v>
      </c>
    </row>
    <row r="1412" spans="1:6">
      <c r="A1412" s="220">
        <v>41614</v>
      </c>
      <c r="B1412" s="196">
        <v>10</v>
      </c>
      <c r="C1412" s="32">
        <v>41593</v>
      </c>
      <c r="D1412" s="194" t="s">
        <v>4016</v>
      </c>
      <c r="E1412" s="242">
        <v>300</v>
      </c>
      <c r="F1412" s="212" t="s">
        <v>3835</v>
      </c>
    </row>
    <row r="1413" spans="1:6">
      <c r="A1413" s="220">
        <v>41614</v>
      </c>
      <c r="B1413" s="196">
        <v>11702497</v>
      </c>
      <c r="C1413" s="32">
        <v>41574</v>
      </c>
      <c r="D1413" s="194" t="s">
        <v>583</v>
      </c>
      <c r="E1413" s="242">
        <v>142</v>
      </c>
      <c r="F1413" s="212" t="s">
        <v>3835</v>
      </c>
    </row>
    <row r="1414" spans="1:6">
      <c r="A1414" s="220">
        <v>41614</v>
      </c>
      <c r="B1414" s="196">
        <v>11702481</v>
      </c>
      <c r="C1414" s="32">
        <v>41573</v>
      </c>
      <c r="D1414" s="194" t="s">
        <v>583</v>
      </c>
      <c r="E1414" s="242">
        <v>622</v>
      </c>
      <c r="F1414" s="212" t="s">
        <v>3835</v>
      </c>
    </row>
    <row r="1415" spans="1:6">
      <c r="A1415" s="220">
        <v>41614</v>
      </c>
      <c r="B1415" s="196">
        <v>1</v>
      </c>
      <c r="C1415" s="32">
        <v>41585</v>
      </c>
      <c r="D1415" s="194" t="s">
        <v>4017</v>
      </c>
      <c r="E1415" s="242">
        <v>150.06</v>
      </c>
      <c r="F1415" s="212" t="s">
        <v>3835</v>
      </c>
    </row>
    <row r="1416" spans="1:6">
      <c r="A1416" s="220">
        <v>41614</v>
      </c>
      <c r="B1416" s="196">
        <v>952</v>
      </c>
      <c r="C1416" s="32">
        <v>41577</v>
      </c>
      <c r="D1416" s="194" t="s">
        <v>3606</v>
      </c>
      <c r="E1416" s="242">
        <v>170.8</v>
      </c>
      <c r="F1416" s="212" t="s">
        <v>3835</v>
      </c>
    </row>
    <row r="1417" spans="1:6">
      <c r="A1417" s="220">
        <v>41614</v>
      </c>
      <c r="B1417" s="196">
        <v>26</v>
      </c>
      <c r="C1417" s="32">
        <v>41584</v>
      </c>
      <c r="D1417" s="194" t="s">
        <v>4018</v>
      </c>
      <c r="E1417" s="242">
        <v>183</v>
      </c>
      <c r="F1417" s="212" t="s">
        <v>3835</v>
      </c>
    </row>
    <row r="1418" spans="1:6">
      <c r="A1418" s="220">
        <v>41614</v>
      </c>
      <c r="B1418" s="196">
        <v>215</v>
      </c>
      <c r="C1418" s="32">
        <v>41581</v>
      </c>
      <c r="D1418" s="194" t="s">
        <v>3575</v>
      </c>
      <c r="E1418" s="242">
        <v>183</v>
      </c>
      <c r="F1418" s="212" t="s">
        <v>3452</v>
      </c>
    </row>
    <row r="1419" spans="1:6">
      <c r="A1419" s="220">
        <v>41614</v>
      </c>
      <c r="B1419" s="196">
        <v>7</v>
      </c>
      <c r="C1419" s="32">
        <v>41591</v>
      </c>
      <c r="D1419" s="194" t="s">
        <v>4019</v>
      </c>
      <c r="E1419" s="242">
        <v>102</v>
      </c>
      <c r="F1419" s="212" t="s">
        <v>3452</v>
      </c>
    </row>
    <row r="1420" spans="1:6">
      <c r="A1420" s="220">
        <v>41614</v>
      </c>
      <c r="B1420" s="196">
        <v>8</v>
      </c>
      <c r="C1420" s="32">
        <v>41591</v>
      </c>
      <c r="D1420" s="194" t="s">
        <v>4019</v>
      </c>
      <c r="E1420" s="242">
        <v>152</v>
      </c>
      <c r="F1420" s="212" t="s">
        <v>3835</v>
      </c>
    </row>
    <row r="1421" spans="1:6">
      <c r="A1421" s="220">
        <v>41614</v>
      </c>
      <c r="B1421" s="196">
        <v>2</v>
      </c>
      <c r="C1421" s="32">
        <v>41607</v>
      </c>
      <c r="D1421" s="194" t="s">
        <v>3733</v>
      </c>
      <c r="E1421" s="242">
        <v>4080</v>
      </c>
      <c r="F1421" s="212" t="s">
        <v>3521</v>
      </c>
    </row>
    <row r="1422" spans="1:6">
      <c r="A1422" s="220">
        <v>41614</v>
      </c>
      <c r="B1422" s="114"/>
      <c r="C1422" s="32">
        <v>41604</v>
      </c>
      <c r="D1422" s="194" t="s">
        <v>4020</v>
      </c>
      <c r="E1422" s="242">
        <v>400</v>
      </c>
      <c r="F1422" s="212" t="s">
        <v>3453</v>
      </c>
    </row>
    <row r="1423" spans="1:6">
      <c r="A1423" s="203">
        <v>41616</v>
      </c>
      <c r="B1423" s="223">
        <v>1783676421</v>
      </c>
      <c r="C1423" s="206">
        <v>41585</v>
      </c>
      <c r="D1423" s="190" t="s">
        <v>686</v>
      </c>
      <c r="E1423" s="255">
        <v>48.8</v>
      </c>
      <c r="F1423" s="213" t="s">
        <v>3521</v>
      </c>
    </row>
    <row r="1424" spans="1:6">
      <c r="A1424" s="258">
        <v>41616</v>
      </c>
      <c r="B1424" s="196">
        <v>1783676421</v>
      </c>
      <c r="C1424" s="32">
        <v>41585</v>
      </c>
      <c r="D1424" s="194" t="s">
        <v>686</v>
      </c>
      <c r="E1424" s="242">
        <v>36.6</v>
      </c>
      <c r="F1424" s="212" t="s">
        <v>3835</v>
      </c>
    </row>
    <row r="1425" spans="1:7">
      <c r="A1425" s="258">
        <v>41616</v>
      </c>
      <c r="B1425" s="196">
        <v>1783676421</v>
      </c>
      <c r="C1425" s="32">
        <v>41585</v>
      </c>
      <c r="D1425" s="194" t="s">
        <v>4022</v>
      </c>
      <c r="E1425" s="242">
        <v>63.8</v>
      </c>
      <c r="F1425" s="212" t="s">
        <v>3453</v>
      </c>
    </row>
    <row r="1426" spans="1:7">
      <c r="A1426" s="204">
        <v>41616</v>
      </c>
      <c r="B1426" s="224">
        <v>1783676421</v>
      </c>
      <c r="C1426" s="210">
        <v>41585</v>
      </c>
      <c r="D1426" s="192" t="s">
        <v>4022</v>
      </c>
      <c r="E1426" s="257">
        <v>12.2</v>
      </c>
      <c r="F1426" s="214" t="s">
        <v>3452</v>
      </c>
    </row>
    <row r="1427" spans="1:7">
      <c r="A1427" s="203">
        <v>41620</v>
      </c>
      <c r="B1427" s="223">
        <v>436</v>
      </c>
      <c r="C1427" s="206">
        <v>41587</v>
      </c>
      <c r="D1427" s="190" t="s">
        <v>793</v>
      </c>
      <c r="E1427" s="255">
        <v>1681.28</v>
      </c>
      <c r="F1427" s="213" t="s">
        <v>3835</v>
      </c>
      <c r="G1427" s="186"/>
    </row>
    <row r="1428" spans="1:7">
      <c r="A1428" s="204">
        <v>41620</v>
      </c>
      <c r="B1428" s="224">
        <v>436</v>
      </c>
      <c r="C1428" s="210">
        <v>41587</v>
      </c>
      <c r="D1428" s="192" t="s">
        <v>793</v>
      </c>
      <c r="E1428" s="257">
        <v>2</v>
      </c>
      <c r="F1428" s="214" t="s">
        <v>3835</v>
      </c>
      <c r="G1428" s="186"/>
    </row>
    <row r="1429" spans="1:7">
      <c r="A1429" s="203">
        <v>41620</v>
      </c>
      <c r="B1429" s="223">
        <v>765</v>
      </c>
      <c r="C1429" s="206">
        <v>41604</v>
      </c>
      <c r="D1429" s="190" t="s">
        <v>793</v>
      </c>
      <c r="E1429" s="255">
        <v>600</v>
      </c>
      <c r="F1429" s="213" t="s">
        <v>3710</v>
      </c>
      <c r="G1429" s="186"/>
    </row>
    <row r="1430" spans="1:7">
      <c r="A1430" s="204">
        <v>41620</v>
      </c>
      <c r="B1430" s="224">
        <v>765</v>
      </c>
      <c r="C1430" s="210">
        <v>41604</v>
      </c>
      <c r="D1430" s="192" t="s">
        <v>793</v>
      </c>
      <c r="E1430" s="257">
        <v>14.64</v>
      </c>
      <c r="F1430" s="214" t="s">
        <v>3710</v>
      </c>
      <c r="G1430" s="186"/>
    </row>
    <row r="1431" spans="1:7">
      <c r="A1431" s="203">
        <v>41620</v>
      </c>
      <c r="B1431" s="223">
        <v>459</v>
      </c>
      <c r="C1431" s="206">
        <v>41605</v>
      </c>
      <c r="D1431" s="190" t="s">
        <v>793</v>
      </c>
      <c r="E1431" s="255">
        <v>5371.8</v>
      </c>
      <c r="F1431" s="213" t="s">
        <v>3881</v>
      </c>
      <c r="G1431" s="186"/>
    </row>
    <row r="1432" spans="1:7">
      <c r="A1432" s="204">
        <v>41620</v>
      </c>
      <c r="B1432" s="224">
        <v>459</v>
      </c>
      <c r="C1432" s="210">
        <v>41605</v>
      </c>
      <c r="D1432" s="192" t="s">
        <v>793</v>
      </c>
      <c r="E1432" s="257">
        <v>2</v>
      </c>
      <c r="F1432" s="214" t="s">
        <v>3881</v>
      </c>
      <c r="G1432" s="186"/>
    </row>
    <row r="1433" spans="1:7">
      <c r="A1433" s="258">
        <v>41620</v>
      </c>
      <c r="B1433" s="196">
        <v>718</v>
      </c>
      <c r="C1433" s="32">
        <v>41587</v>
      </c>
      <c r="D1433" s="194" t="s">
        <v>793</v>
      </c>
      <c r="E1433" s="242">
        <v>41.05</v>
      </c>
      <c r="F1433" s="212" t="s">
        <v>3835</v>
      </c>
      <c r="G1433" s="186"/>
    </row>
    <row r="1434" spans="1:7">
      <c r="A1434" s="258">
        <v>41620</v>
      </c>
      <c r="B1434" s="196">
        <v>766</v>
      </c>
      <c r="C1434" s="32">
        <v>41605</v>
      </c>
      <c r="D1434" s="194" t="s">
        <v>793</v>
      </c>
      <c r="E1434" s="242">
        <v>110.81</v>
      </c>
      <c r="F1434" s="212" t="s">
        <v>3881</v>
      </c>
      <c r="G1434" s="186"/>
    </row>
    <row r="1435" spans="1:7">
      <c r="A1435" s="203">
        <v>41620</v>
      </c>
      <c r="B1435" s="223">
        <v>169</v>
      </c>
      <c r="C1435" s="206">
        <v>41593</v>
      </c>
      <c r="D1435" s="190" t="s">
        <v>793</v>
      </c>
      <c r="E1435" s="255">
        <v>3869.12</v>
      </c>
      <c r="F1435" s="213" t="s">
        <v>3944</v>
      </c>
      <c r="G1435" s="186"/>
    </row>
    <row r="1436" spans="1:7">
      <c r="A1436" s="204">
        <v>41620</v>
      </c>
      <c r="B1436" s="224">
        <v>169</v>
      </c>
      <c r="C1436" s="210">
        <v>41593</v>
      </c>
      <c r="D1436" s="192" t="s">
        <v>793</v>
      </c>
      <c r="E1436" s="257">
        <v>77.38</v>
      </c>
      <c r="F1436" s="214" t="s">
        <v>3944</v>
      </c>
      <c r="G1436" s="186"/>
    </row>
    <row r="1437" spans="1:7">
      <c r="A1437" s="203">
        <v>41620</v>
      </c>
      <c r="B1437" s="223">
        <v>171</v>
      </c>
      <c r="C1437" s="206">
        <v>41593</v>
      </c>
      <c r="D1437" s="190" t="s">
        <v>793</v>
      </c>
      <c r="E1437" s="255">
        <v>412</v>
      </c>
      <c r="F1437" s="213" t="s">
        <v>3944</v>
      </c>
      <c r="G1437" s="186"/>
    </row>
    <row r="1438" spans="1:7">
      <c r="A1438" s="204">
        <v>41620</v>
      </c>
      <c r="B1438" s="224">
        <v>171</v>
      </c>
      <c r="C1438" s="210">
        <v>41593</v>
      </c>
      <c r="D1438" s="192" t="s">
        <v>793</v>
      </c>
      <c r="E1438" s="257">
        <v>8.24</v>
      </c>
      <c r="F1438" s="214" t="s">
        <v>3944</v>
      </c>
      <c r="G1438" s="186"/>
    </row>
    <row r="1439" spans="1:7">
      <c r="A1439" s="220">
        <v>41620</v>
      </c>
      <c r="B1439" s="196">
        <v>119</v>
      </c>
      <c r="C1439" s="32">
        <v>41534</v>
      </c>
      <c r="D1439" s="194" t="s">
        <v>4036</v>
      </c>
      <c r="E1439" s="242">
        <v>2604.6999999999998</v>
      </c>
      <c r="F1439" s="212" t="s">
        <v>3710</v>
      </c>
      <c r="G1439" s="186"/>
    </row>
    <row r="1440" spans="1:7">
      <c r="A1440" s="220">
        <v>41621</v>
      </c>
      <c r="B1440" s="196">
        <v>4</v>
      </c>
      <c r="C1440" s="32">
        <v>41612</v>
      </c>
      <c r="D1440" s="194" t="s">
        <v>399</v>
      </c>
      <c r="E1440" s="242">
        <v>8360.66</v>
      </c>
      <c r="F1440" s="212" t="s">
        <v>3881</v>
      </c>
    </row>
    <row r="1441" spans="1:6">
      <c r="A1441" s="220">
        <v>41621</v>
      </c>
      <c r="B1441" s="267"/>
      <c r="C1441" s="32">
        <v>41606</v>
      </c>
      <c r="D1441" s="194" t="s">
        <v>3516</v>
      </c>
      <c r="E1441" s="242">
        <v>400</v>
      </c>
      <c r="F1441" s="212" t="s">
        <v>3453</v>
      </c>
    </row>
    <row r="1442" spans="1:6">
      <c r="A1442" s="220">
        <v>41621</v>
      </c>
      <c r="B1442" s="196" t="s">
        <v>4027</v>
      </c>
      <c r="C1442" s="32">
        <v>41597</v>
      </c>
      <c r="D1442" s="194" t="s">
        <v>4028</v>
      </c>
      <c r="E1442" s="242">
        <v>100</v>
      </c>
      <c r="F1442" s="212" t="s">
        <v>3835</v>
      </c>
    </row>
    <row r="1443" spans="1:6">
      <c r="A1443" s="220">
        <v>41621</v>
      </c>
      <c r="B1443" s="196">
        <v>1459</v>
      </c>
      <c r="C1443" s="32">
        <v>41597</v>
      </c>
      <c r="D1443" s="194" t="s">
        <v>3607</v>
      </c>
      <c r="E1443" s="242">
        <v>1267.58</v>
      </c>
      <c r="F1443" s="212" t="s">
        <v>3835</v>
      </c>
    </row>
    <row r="1444" spans="1:6">
      <c r="A1444" s="220">
        <v>41621</v>
      </c>
      <c r="B1444" s="196">
        <v>317006128</v>
      </c>
      <c r="C1444" s="32">
        <v>41598</v>
      </c>
      <c r="D1444" s="194" t="s">
        <v>3954</v>
      </c>
      <c r="E1444" s="242">
        <v>88.5</v>
      </c>
      <c r="F1444" s="212" t="s">
        <v>3835</v>
      </c>
    </row>
    <row r="1445" spans="1:6">
      <c r="A1445" s="220">
        <v>41621</v>
      </c>
      <c r="B1445" s="196">
        <v>11705437</v>
      </c>
      <c r="C1445" s="32">
        <v>41572</v>
      </c>
      <c r="D1445" s="194" t="s">
        <v>3722</v>
      </c>
      <c r="E1445" s="242">
        <v>656</v>
      </c>
      <c r="F1445" s="212" t="s">
        <v>3835</v>
      </c>
    </row>
    <row r="1446" spans="1:6">
      <c r="A1446" s="220">
        <v>41621</v>
      </c>
      <c r="B1446" s="196">
        <v>11704725</v>
      </c>
      <c r="C1446" s="32">
        <v>41534</v>
      </c>
      <c r="D1446" s="194" t="s">
        <v>3722</v>
      </c>
      <c r="E1446" s="242">
        <v>727</v>
      </c>
      <c r="F1446" s="212" t="s">
        <v>3835</v>
      </c>
    </row>
    <row r="1447" spans="1:6">
      <c r="A1447" s="220">
        <v>41621</v>
      </c>
      <c r="B1447" s="196">
        <v>51</v>
      </c>
      <c r="C1447" s="32">
        <v>41585</v>
      </c>
      <c r="D1447" s="194" t="s">
        <v>3490</v>
      </c>
      <c r="E1447" s="242">
        <v>878.4</v>
      </c>
      <c r="F1447" s="212" t="s">
        <v>3835</v>
      </c>
    </row>
    <row r="1448" spans="1:6">
      <c r="A1448" s="220">
        <v>41621</v>
      </c>
      <c r="B1448" s="196">
        <v>72</v>
      </c>
      <c r="C1448" s="32">
        <v>41604</v>
      </c>
      <c r="D1448" s="194" t="s">
        <v>4029</v>
      </c>
      <c r="E1448" s="242">
        <v>6832</v>
      </c>
      <c r="F1448" s="212" t="s">
        <v>3881</v>
      </c>
    </row>
    <row r="1449" spans="1:6">
      <c r="A1449" s="220">
        <v>41621</v>
      </c>
      <c r="B1449" s="196">
        <v>3</v>
      </c>
      <c r="C1449" s="32">
        <v>41597</v>
      </c>
      <c r="D1449" s="194" t="s">
        <v>4030</v>
      </c>
      <c r="E1449" s="242">
        <v>2570</v>
      </c>
      <c r="F1449" s="212" t="s">
        <v>3881</v>
      </c>
    </row>
    <row r="1450" spans="1:6">
      <c r="A1450" s="220">
        <v>41621</v>
      </c>
      <c r="B1450" s="196" t="s">
        <v>4031</v>
      </c>
      <c r="C1450" s="32">
        <v>41607</v>
      </c>
      <c r="D1450" s="194" t="s">
        <v>3594</v>
      </c>
      <c r="E1450" s="242">
        <v>52.46</v>
      </c>
      <c r="F1450" s="212" t="s">
        <v>3881</v>
      </c>
    </row>
    <row r="1451" spans="1:6">
      <c r="A1451" s="220">
        <v>41621</v>
      </c>
      <c r="B1451" s="196">
        <v>13840</v>
      </c>
      <c r="C1451" s="32">
        <v>41597</v>
      </c>
      <c r="D1451" s="194" t="s">
        <v>662</v>
      </c>
      <c r="E1451" s="242">
        <v>68</v>
      </c>
      <c r="F1451" s="212" t="s">
        <v>3881</v>
      </c>
    </row>
    <row r="1452" spans="1:6">
      <c r="A1452" s="220">
        <v>41621</v>
      </c>
      <c r="B1452" s="196">
        <v>13608</v>
      </c>
      <c r="C1452" s="32">
        <v>41592</v>
      </c>
      <c r="D1452" s="194" t="s">
        <v>662</v>
      </c>
      <c r="E1452" s="242">
        <v>68</v>
      </c>
      <c r="F1452" s="212" t="s">
        <v>3881</v>
      </c>
    </row>
    <row r="1453" spans="1:6">
      <c r="A1453" s="220">
        <v>41621</v>
      </c>
      <c r="B1453" s="196">
        <v>314</v>
      </c>
      <c r="C1453" s="32">
        <v>41604</v>
      </c>
      <c r="D1453" s="194" t="s">
        <v>4032</v>
      </c>
      <c r="E1453" s="242">
        <v>20219.5</v>
      </c>
      <c r="F1453" s="212" t="s">
        <v>3881</v>
      </c>
    </row>
    <row r="1454" spans="1:6">
      <c r="A1454" s="220">
        <v>41621</v>
      </c>
      <c r="B1454" s="196">
        <v>400391</v>
      </c>
      <c r="C1454" s="32">
        <v>41577</v>
      </c>
      <c r="D1454" s="194" t="s">
        <v>3774</v>
      </c>
      <c r="E1454" s="242">
        <v>618.16999999999996</v>
      </c>
      <c r="F1454" s="212" t="s">
        <v>3521</v>
      </c>
    </row>
    <row r="1455" spans="1:6">
      <c r="A1455" s="220">
        <v>41621</v>
      </c>
      <c r="B1455" s="196" t="s">
        <v>4033</v>
      </c>
      <c r="C1455" s="32">
        <v>41607</v>
      </c>
      <c r="D1455" s="194" t="s">
        <v>3594</v>
      </c>
      <c r="E1455" s="242">
        <v>10.98</v>
      </c>
      <c r="F1455" s="212" t="s">
        <v>3521</v>
      </c>
    </row>
    <row r="1456" spans="1:6">
      <c r="A1456" s="220">
        <v>41621</v>
      </c>
      <c r="B1456" s="196" t="s">
        <v>4034</v>
      </c>
      <c r="C1456" s="32">
        <v>41607</v>
      </c>
      <c r="D1456" s="194" t="s">
        <v>3594</v>
      </c>
      <c r="E1456" s="242">
        <v>86.6</v>
      </c>
      <c r="F1456" s="212" t="s">
        <v>3710</v>
      </c>
    </row>
    <row r="1457" spans="1:6">
      <c r="A1457" s="220">
        <v>41621</v>
      </c>
      <c r="B1457" s="196">
        <v>38</v>
      </c>
      <c r="C1457" s="32">
        <v>41603</v>
      </c>
      <c r="D1457" s="194" t="s">
        <v>4035</v>
      </c>
      <c r="E1457" s="242">
        <v>900</v>
      </c>
      <c r="F1457" s="212" t="s">
        <v>3944</v>
      </c>
    </row>
    <row r="1458" spans="1:6">
      <c r="A1458" s="220">
        <v>41621</v>
      </c>
      <c r="B1458" s="196">
        <v>9</v>
      </c>
      <c r="C1458" s="32">
        <v>41584</v>
      </c>
      <c r="D1458" s="194" t="s">
        <v>3542</v>
      </c>
      <c r="E1458" s="242">
        <v>72.680000000000007</v>
      </c>
      <c r="F1458" s="212" t="s">
        <v>3452</v>
      </c>
    </row>
    <row r="1459" spans="1:6">
      <c r="A1459" s="220">
        <v>41622</v>
      </c>
      <c r="B1459" s="67">
        <v>13616</v>
      </c>
      <c r="C1459" s="38">
        <v>41626</v>
      </c>
      <c r="D1459" s="194" t="s">
        <v>4037</v>
      </c>
      <c r="E1459" s="242">
        <v>1650.42</v>
      </c>
      <c r="F1459" s="212" t="s">
        <v>3835</v>
      </c>
    </row>
    <row r="1460" spans="1:6">
      <c r="A1460" s="203">
        <v>41622</v>
      </c>
      <c r="B1460" s="223">
        <v>62</v>
      </c>
      <c r="C1460" s="206">
        <v>41626</v>
      </c>
      <c r="D1460" s="190" t="s">
        <v>4045</v>
      </c>
      <c r="E1460" s="255">
        <v>1708.5</v>
      </c>
      <c r="F1460" s="213" t="s">
        <v>3835</v>
      </c>
    </row>
    <row r="1461" spans="1:6">
      <c r="A1461" s="204">
        <v>41627</v>
      </c>
      <c r="B1461" s="224">
        <v>62</v>
      </c>
      <c r="C1461" s="210">
        <v>41626</v>
      </c>
      <c r="D1461" s="192" t="s">
        <v>4045</v>
      </c>
      <c r="E1461" s="257">
        <v>1708.5</v>
      </c>
      <c r="F1461" s="214" t="s">
        <v>3835</v>
      </c>
    </row>
    <row r="1462" spans="1:6">
      <c r="A1462" s="220">
        <v>41627</v>
      </c>
      <c r="B1462" s="196">
        <v>2</v>
      </c>
      <c r="C1462" s="32">
        <v>41542</v>
      </c>
      <c r="D1462" s="194" t="s">
        <v>4038</v>
      </c>
      <c r="E1462" s="242">
        <v>990</v>
      </c>
      <c r="F1462" s="212" t="s">
        <v>3710</v>
      </c>
    </row>
    <row r="1463" spans="1:6">
      <c r="A1463" s="220">
        <v>41627</v>
      </c>
      <c r="B1463" s="196">
        <v>5</v>
      </c>
      <c r="C1463" s="32">
        <v>41479</v>
      </c>
      <c r="D1463" s="194" t="s">
        <v>4039</v>
      </c>
      <c r="E1463" s="242">
        <v>1210</v>
      </c>
      <c r="F1463" s="212" t="s">
        <v>3812</v>
      </c>
    </row>
    <row r="1464" spans="1:6">
      <c r="A1464" s="220">
        <v>41627</v>
      </c>
      <c r="B1464" s="196">
        <v>16</v>
      </c>
      <c r="C1464" s="32">
        <v>41534</v>
      </c>
      <c r="D1464" s="194" t="s">
        <v>3682</v>
      </c>
      <c r="E1464" s="242">
        <v>2000</v>
      </c>
      <c r="F1464" s="212" t="s">
        <v>3710</v>
      </c>
    </row>
    <row r="1465" spans="1:6">
      <c r="A1465" s="220">
        <v>41627</v>
      </c>
      <c r="B1465" s="196">
        <v>15</v>
      </c>
      <c r="C1465" s="32">
        <v>41618</v>
      </c>
      <c r="D1465" s="194" t="s">
        <v>3682</v>
      </c>
      <c r="E1465" s="242">
        <v>4000</v>
      </c>
      <c r="F1465" s="212" t="s">
        <v>3521</v>
      </c>
    </row>
    <row r="1466" spans="1:6">
      <c r="A1466" s="220">
        <v>41627</v>
      </c>
      <c r="B1466" s="196">
        <v>34</v>
      </c>
      <c r="C1466" s="32">
        <v>41618</v>
      </c>
      <c r="D1466" s="194" t="s">
        <v>4040</v>
      </c>
      <c r="E1466" s="242">
        <v>1525</v>
      </c>
      <c r="F1466" s="212" t="s">
        <v>3710</v>
      </c>
    </row>
    <row r="1467" spans="1:6">
      <c r="A1467" s="203">
        <v>41627</v>
      </c>
      <c r="B1467" s="223">
        <v>181</v>
      </c>
      <c r="C1467" s="206">
        <v>41621</v>
      </c>
      <c r="D1467" s="190" t="s">
        <v>793</v>
      </c>
      <c r="E1467" s="255">
        <v>640</v>
      </c>
      <c r="F1467" s="213" t="s">
        <v>3521</v>
      </c>
    </row>
    <row r="1468" spans="1:6">
      <c r="A1468" s="204">
        <v>41627</v>
      </c>
      <c r="B1468" s="224">
        <v>181</v>
      </c>
      <c r="C1468" s="210">
        <v>41621</v>
      </c>
      <c r="D1468" s="192" t="s">
        <v>793</v>
      </c>
      <c r="E1468" s="257">
        <v>12.8</v>
      </c>
      <c r="F1468" s="214" t="s">
        <v>3521</v>
      </c>
    </row>
    <row r="1469" spans="1:6">
      <c r="A1469" s="203">
        <v>41627</v>
      </c>
      <c r="B1469" s="223">
        <v>807</v>
      </c>
      <c r="C1469" s="206">
        <v>41619</v>
      </c>
      <c r="D1469" s="190" t="s">
        <v>793</v>
      </c>
      <c r="E1469" s="255">
        <v>1566.86</v>
      </c>
      <c r="F1469" s="213" t="s">
        <v>3881</v>
      </c>
    </row>
    <row r="1470" spans="1:6">
      <c r="A1470" s="204">
        <v>41627</v>
      </c>
      <c r="B1470" s="224">
        <v>807</v>
      </c>
      <c r="C1470" s="210">
        <v>41619</v>
      </c>
      <c r="D1470" s="192" t="s">
        <v>793</v>
      </c>
      <c r="E1470" s="257">
        <v>31.2</v>
      </c>
      <c r="F1470" s="214" t="s">
        <v>3881</v>
      </c>
    </row>
    <row r="1471" spans="1:6">
      <c r="A1471" s="220">
        <v>41627</v>
      </c>
      <c r="B1471" s="196">
        <v>242</v>
      </c>
      <c r="C1471" s="32">
        <v>41593</v>
      </c>
      <c r="D1471" s="194" t="s">
        <v>4041</v>
      </c>
      <c r="E1471" s="242">
        <v>690</v>
      </c>
      <c r="F1471" s="212" t="s">
        <v>3881</v>
      </c>
    </row>
    <row r="1472" spans="1:6">
      <c r="A1472" s="220">
        <v>41627</v>
      </c>
      <c r="B1472" s="196">
        <v>10</v>
      </c>
      <c r="C1472" s="32">
        <v>41621</v>
      </c>
      <c r="D1472" s="194" t="s">
        <v>4042</v>
      </c>
      <c r="E1472" s="242">
        <v>3904</v>
      </c>
      <c r="F1472" s="212" t="s">
        <v>3881</v>
      </c>
    </row>
    <row r="1473" spans="1:6">
      <c r="A1473" s="220">
        <v>41627</v>
      </c>
      <c r="B1473" s="196">
        <v>7</v>
      </c>
      <c r="C1473" s="32">
        <v>41622</v>
      </c>
      <c r="D1473" s="194" t="s">
        <v>4043</v>
      </c>
      <c r="E1473" s="242">
        <v>2500</v>
      </c>
      <c r="F1473" s="212" t="s">
        <v>3881</v>
      </c>
    </row>
    <row r="1474" spans="1:6">
      <c r="A1474" s="220">
        <v>41627</v>
      </c>
      <c r="B1474" s="196">
        <v>9171887098</v>
      </c>
      <c r="C1474" s="32">
        <v>41628</v>
      </c>
      <c r="D1474" s="194" t="s">
        <v>3515</v>
      </c>
      <c r="E1474" s="242">
        <v>666.97</v>
      </c>
      <c r="F1474" s="212" t="s">
        <v>3746</v>
      </c>
    </row>
    <row r="1475" spans="1:6">
      <c r="A1475" s="220">
        <v>41627</v>
      </c>
      <c r="B1475" s="196">
        <v>9171887098</v>
      </c>
      <c r="C1475" s="32">
        <v>41628</v>
      </c>
      <c r="D1475" s="194" t="s">
        <v>3515</v>
      </c>
      <c r="E1475" s="242">
        <v>4.88</v>
      </c>
      <c r="F1475" s="212" t="s">
        <v>3746</v>
      </c>
    </row>
    <row r="1476" spans="1:6">
      <c r="A1476" s="220">
        <v>41627</v>
      </c>
      <c r="B1476" s="196">
        <v>9171887072</v>
      </c>
      <c r="C1476" s="32">
        <v>41628</v>
      </c>
      <c r="D1476" s="194" t="s">
        <v>3515</v>
      </c>
      <c r="E1476" s="242">
        <v>598.08000000000004</v>
      </c>
      <c r="F1476" s="212" t="s">
        <v>3746</v>
      </c>
    </row>
    <row r="1477" spans="1:6">
      <c r="A1477" s="220">
        <v>41627</v>
      </c>
      <c r="B1477" s="196">
        <v>9171887072</v>
      </c>
      <c r="C1477" s="32">
        <v>41628</v>
      </c>
      <c r="D1477" s="194" t="s">
        <v>3515</v>
      </c>
      <c r="E1477" s="242">
        <v>2</v>
      </c>
      <c r="F1477" s="212" t="s">
        <v>3746</v>
      </c>
    </row>
    <row r="1478" spans="1:6">
      <c r="A1478" s="220">
        <v>41627</v>
      </c>
      <c r="B1478" s="196">
        <v>9171887072</v>
      </c>
      <c r="C1478" s="32">
        <v>41628</v>
      </c>
      <c r="D1478" s="194" t="s">
        <v>3515</v>
      </c>
      <c r="E1478" s="242">
        <v>1.22</v>
      </c>
      <c r="F1478" s="212" t="s">
        <v>3746</v>
      </c>
    </row>
    <row r="1479" spans="1:6">
      <c r="A1479" s="220">
        <v>41627</v>
      </c>
      <c r="B1479" s="196">
        <v>289</v>
      </c>
      <c r="C1479" s="32">
        <v>41601</v>
      </c>
      <c r="D1479" s="194" t="s">
        <v>3976</v>
      </c>
      <c r="E1479" s="242">
        <v>25000</v>
      </c>
      <c r="F1479" s="212" t="s">
        <v>3944</v>
      </c>
    </row>
    <row r="1480" spans="1:6">
      <c r="A1480" s="203">
        <v>41627</v>
      </c>
      <c r="B1480" s="223">
        <v>180</v>
      </c>
      <c r="C1480" s="206">
        <v>41621</v>
      </c>
      <c r="D1480" s="190" t="s">
        <v>793</v>
      </c>
      <c r="E1480" s="255">
        <v>540</v>
      </c>
      <c r="F1480" s="213" t="s">
        <v>3944</v>
      </c>
    </row>
    <row r="1481" spans="1:6">
      <c r="A1481" s="204">
        <v>41627</v>
      </c>
      <c r="B1481" s="224">
        <v>180</v>
      </c>
      <c r="C1481" s="210">
        <v>41621</v>
      </c>
      <c r="D1481" s="192" t="s">
        <v>793</v>
      </c>
      <c r="E1481" s="257">
        <v>10.8</v>
      </c>
      <c r="F1481" s="214" t="s">
        <v>3944</v>
      </c>
    </row>
    <row r="1482" spans="1:6">
      <c r="A1482" s="203">
        <v>41627</v>
      </c>
      <c r="B1482" s="223">
        <v>21</v>
      </c>
      <c r="C1482" s="206">
        <v>41606</v>
      </c>
      <c r="D1482" s="190" t="s">
        <v>3728</v>
      </c>
      <c r="E1482" s="255">
        <v>4806.8</v>
      </c>
      <c r="F1482" s="213" t="s">
        <v>3944</v>
      </c>
    </row>
    <row r="1483" spans="1:6">
      <c r="A1483" s="204">
        <v>41627</v>
      </c>
      <c r="B1483" s="224">
        <v>21</v>
      </c>
      <c r="C1483" s="210">
        <v>41606</v>
      </c>
      <c r="D1483" s="192" t="s">
        <v>3728</v>
      </c>
      <c r="E1483" s="257">
        <v>4806.8</v>
      </c>
      <c r="F1483" s="214" t="s">
        <v>3835</v>
      </c>
    </row>
    <row r="1484" spans="1:6">
      <c r="A1484" s="220">
        <v>41627</v>
      </c>
      <c r="B1484" s="267"/>
      <c r="C1484" s="267"/>
      <c r="D1484" s="194" t="s">
        <v>3940</v>
      </c>
      <c r="E1484" s="242">
        <v>200</v>
      </c>
      <c r="F1484" s="212" t="s">
        <v>3835</v>
      </c>
    </row>
    <row r="1485" spans="1:6">
      <c r="A1485" s="220">
        <v>41627</v>
      </c>
      <c r="B1485" s="267"/>
      <c r="C1485" s="267"/>
      <c r="D1485" s="194" t="s">
        <v>3940</v>
      </c>
      <c r="E1485" s="242">
        <v>500</v>
      </c>
      <c r="F1485" s="212" t="s">
        <v>3835</v>
      </c>
    </row>
    <row r="1486" spans="1:6">
      <c r="A1486" s="203">
        <v>41627</v>
      </c>
      <c r="B1486" s="223">
        <v>9171891107</v>
      </c>
      <c r="C1486" s="206">
        <v>41628</v>
      </c>
      <c r="D1486" s="190" t="s">
        <v>4044</v>
      </c>
      <c r="E1486" s="255">
        <v>379.42</v>
      </c>
      <c r="F1486" s="213" t="s">
        <v>3725</v>
      </c>
    </row>
    <row r="1487" spans="1:6">
      <c r="A1487" s="204">
        <v>41627</v>
      </c>
      <c r="B1487" s="224">
        <v>9171891107</v>
      </c>
      <c r="C1487" s="210">
        <v>41628</v>
      </c>
      <c r="D1487" s="192" t="s">
        <v>4044</v>
      </c>
      <c r="E1487" s="257">
        <v>4.88</v>
      </c>
      <c r="F1487" s="214" t="s">
        <v>3725</v>
      </c>
    </row>
    <row r="1488" spans="1:6">
      <c r="A1488" s="203">
        <v>41627</v>
      </c>
      <c r="B1488" s="223">
        <v>9171891108</v>
      </c>
      <c r="C1488" s="206">
        <v>41628</v>
      </c>
      <c r="D1488" s="190" t="s">
        <v>4044</v>
      </c>
      <c r="E1488" s="255">
        <v>137.74</v>
      </c>
      <c r="F1488" s="213" t="s">
        <v>3725</v>
      </c>
    </row>
    <row r="1489" spans="1:7">
      <c r="A1489" s="204">
        <v>41627</v>
      </c>
      <c r="B1489" s="224">
        <v>9171891108</v>
      </c>
      <c r="C1489" s="210">
        <v>41628</v>
      </c>
      <c r="D1489" s="192" t="s">
        <v>4044</v>
      </c>
      <c r="E1489" s="257">
        <v>1.22</v>
      </c>
      <c r="F1489" s="214" t="s">
        <v>3725</v>
      </c>
    </row>
    <row r="1490" spans="1:7">
      <c r="A1490" s="220">
        <v>41627</v>
      </c>
      <c r="B1490" s="196">
        <v>153</v>
      </c>
      <c r="C1490" s="32">
        <v>41543</v>
      </c>
      <c r="D1490" s="194" t="s">
        <v>58</v>
      </c>
      <c r="E1490" s="242">
        <v>2145</v>
      </c>
      <c r="F1490" s="212" t="s">
        <v>3812</v>
      </c>
    </row>
    <row r="1491" spans="1:7">
      <c r="A1491" s="220">
        <v>41627</v>
      </c>
      <c r="B1491" s="50" t="s">
        <v>4046</v>
      </c>
      <c r="C1491" s="220">
        <v>41610</v>
      </c>
      <c r="D1491" s="194" t="s">
        <v>4047</v>
      </c>
      <c r="E1491" s="242">
        <v>343.68</v>
      </c>
      <c r="F1491" s="194" t="s">
        <v>3835</v>
      </c>
      <c r="G1491" s="186"/>
    </row>
    <row r="1492" spans="1:7">
      <c r="A1492" s="203">
        <v>41627</v>
      </c>
      <c r="B1492" s="160" t="s">
        <v>647</v>
      </c>
      <c r="C1492" s="216">
        <v>41619</v>
      </c>
      <c r="D1492" s="190" t="s">
        <v>3711</v>
      </c>
      <c r="E1492" s="255">
        <v>1336</v>
      </c>
      <c r="F1492" s="190" t="s">
        <v>3453</v>
      </c>
      <c r="G1492" s="186"/>
    </row>
    <row r="1493" spans="1:7">
      <c r="A1493" s="204">
        <v>41627</v>
      </c>
      <c r="B1493" s="166" t="s">
        <v>647</v>
      </c>
      <c r="C1493" s="217">
        <v>41619</v>
      </c>
      <c r="D1493" s="192" t="s">
        <v>3711</v>
      </c>
      <c r="E1493" s="257">
        <v>1336</v>
      </c>
      <c r="F1493" s="192" t="s">
        <v>3835</v>
      </c>
      <c r="G1493" s="186"/>
    </row>
  </sheetData>
  <mergeCells count="92">
    <mergeCell ref="H1360:I1360"/>
    <mergeCell ref="H1361:I1361"/>
    <mergeCell ref="H1362:I1362"/>
    <mergeCell ref="H1363:I1363"/>
    <mergeCell ref="H1355:I1355"/>
    <mergeCell ref="H1356:I1356"/>
    <mergeCell ref="H1357:I1357"/>
    <mergeCell ref="H1358:I1358"/>
    <mergeCell ref="H1359:I1359"/>
    <mergeCell ref="H1353:I1353"/>
    <mergeCell ref="H1354:I1354"/>
    <mergeCell ref="H1348:I1348"/>
    <mergeCell ref="H1349:I1349"/>
    <mergeCell ref="H1350:I1350"/>
    <mergeCell ref="H1351:I1351"/>
    <mergeCell ref="H1352:I1352"/>
    <mergeCell ref="H1343:I1343"/>
    <mergeCell ref="H1344:I1344"/>
    <mergeCell ref="H1345:I1345"/>
    <mergeCell ref="H1346:I1346"/>
    <mergeCell ref="H1347:I1347"/>
    <mergeCell ref="H1338:I1338"/>
    <mergeCell ref="H1339:I1339"/>
    <mergeCell ref="H1340:I1340"/>
    <mergeCell ref="H1341:I1341"/>
    <mergeCell ref="H1342:I1342"/>
    <mergeCell ref="H1333:I1333"/>
    <mergeCell ref="H1334:I1334"/>
    <mergeCell ref="H1335:I1335"/>
    <mergeCell ref="H1336:I1336"/>
    <mergeCell ref="H1337:I1337"/>
    <mergeCell ref="H1325:I1325"/>
    <mergeCell ref="H1326:I1326"/>
    <mergeCell ref="H1330:I1330"/>
    <mergeCell ref="H1292:I1292"/>
    <mergeCell ref="H1293:I1293"/>
    <mergeCell ref="H1294:I1294"/>
    <mergeCell ref="H1295:I1295"/>
    <mergeCell ref="H1296:I1296"/>
    <mergeCell ref="H1297:I1297"/>
    <mergeCell ref="H1298:I1298"/>
    <mergeCell ref="H1299:I1299"/>
    <mergeCell ref="H1300:I1300"/>
    <mergeCell ref="H1301:I1301"/>
    <mergeCell ref="H1302:I1302"/>
    <mergeCell ref="H1303:I1303"/>
    <mergeCell ref="H1304:I1304"/>
    <mergeCell ref="H1287:I1287"/>
    <mergeCell ref="H1288:I1288"/>
    <mergeCell ref="H1289:I1289"/>
    <mergeCell ref="H1290:I1290"/>
    <mergeCell ref="H1291:I1291"/>
    <mergeCell ref="H1282:I1282"/>
    <mergeCell ref="H1283:I1283"/>
    <mergeCell ref="H1284:I1284"/>
    <mergeCell ref="H1285:I1285"/>
    <mergeCell ref="H1286:I1286"/>
    <mergeCell ref="H1277:I1277"/>
    <mergeCell ref="H1278:I1278"/>
    <mergeCell ref="H1279:I1279"/>
    <mergeCell ref="H1280:I1280"/>
    <mergeCell ref="H1281:I1281"/>
    <mergeCell ref="G967:G968"/>
    <mergeCell ref="H1273:I1273"/>
    <mergeCell ref="H1274:I1274"/>
    <mergeCell ref="H1275:I1275"/>
    <mergeCell ref="H1276:I1276"/>
    <mergeCell ref="H967:H968"/>
    <mergeCell ref="H1320:I1320"/>
    <mergeCell ref="H1321:I1321"/>
    <mergeCell ref="H1322:I1322"/>
    <mergeCell ref="H1305:I1305"/>
    <mergeCell ref="H1306:I1306"/>
    <mergeCell ref="H1307:I1307"/>
    <mergeCell ref="H1308:I1308"/>
    <mergeCell ref="H1309:I1309"/>
    <mergeCell ref="H1323:I1323"/>
    <mergeCell ref="H1324:I1324"/>
    <mergeCell ref="H1331:I1331"/>
    <mergeCell ref="H1310:I1310"/>
    <mergeCell ref="H1311:I1311"/>
    <mergeCell ref="H1327:I1327"/>
    <mergeCell ref="H1328:I1328"/>
    <mergeCell ref="H1329:I1329"/>
    <mergeCell ref="H1312:I1312"/>
    <mergeCell ref="H1313:I1313"/>
    <mergeCell ref="H1314:I1314"/>
    <mergeCell ref="H1315:I1315"/>
    <mergeCell ref="H1316:I1316"/>
    <mergeCell ref="H1317:I1317"/>
    <mergeCell ref="H1318:I1318"/>
    <mergeCell ref="H1319:I1319"/>
  </mergeCells>
  <pageMargins left="0.75" right="0.75" top="1" bottom="1" header="0.5" footer="0.5"/>
  <pageSetup paperSize="9" orientation="portrait" horizontalDpi="4294967292" verticalDpi="4294967292"/>
  <ignoredErrors>
    <ignoredError sqref="B62:B64 B79 B82:B83 B86 B89:B91 B94:B100 B111 B115:B119 B146:B155 B105:B109 B347 B456:B462 B75:B77 B369:B372 B603:B604 B600 B601:B602 B605:B606 B790:B791 B1332 B1491:B1493" numberStoredAsText="1"/>
    <ignoredError sqref="B128 B343:B344 B449 B823" twoDigitTextYear="1"/>
    <ignoredError sqref="B463" twoDigitTextYear="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2014</vt:lpstr>
      <vt:lpstr>2015</vt:lpstr>
      <vt:lpstr>2016</vt:lpstr>
      <vt:lpstr>2017</vt:lpstr>
    </vt:vector>
  </TitlesOfParts>
  <Company>Fondazione Apulia Film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Cineporto di Bari</dc:creator>
  <cp:lastModifiedBy>Ciro Attanasio</cp:lastModifiedBy>
  <cp:lastPrinted>2016-10-10T09:26:31Z</cp:lastPrinted>
  <dcterms:created xsi:type="dcterms:W3CDTF">2015-01-21T14:59:38Z</dcterms:created>
  <dcterms:modified xsi:type="dcterms:W3CDTF">2018-03-26T13:34:39Z</dcterms:modified>
</cp:coreProperties>
</file>