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defaultThemeVersion="166925"/>
  <mc:AlternateContent xmlns:mc="http://schemas.openxmlformats.org/markup-compatibility/2006">
    <mc:Choice Requires="x15">
      <x15ac:absPath xmlns:x15ac="http://schemas.microsoft.com/office/spreadsheetml/2010/11/ac" url="/Users/roberto corciulo/Documents/AFC/FONDI/2020/AFF nuovo/ENGLISH/Ultimo invio/"/>
    </mc:Choice>
  </mc:AlternateContent>
  <xr:revisionPtr revIDLastSave="0" documentId="13_ncr:1_{E74D46B3-2698-E843-8BDB-73832D783936}" xr6:coauthVersionLast="36" xr6:coauthVersionMax="36" xr10:uidLastSave="{00000000-0000-0000-0000-000000000000}"/>
  <bookViews>
    <workbookView xWindow="1780" yWindow="460" windowWidth="21600" windowHeight="14280" xr2:uid="{00000000-000D-0000-FFFF-FFFF00000000}"/>
  </bookViews>
  <sheets>
    <sheet name="Ann. 1a PROJECT FORM" sheetId="2" r:id="rId1"/>
    <sheet name="Ann. 1b ANALYTICAL BUDG. APULIA" sheetId="7" r:id="rId2"/>
    <sheet name="Ann. 1c TOTAL PROD. BUDGET" sheetId="4" r:id="rId3"/>
    <sheet name="Ann. 1d FINANCIAL PLAN" sheetId="1" r:id="rId4"/>
    <sheet name="Elenchi" sheetId="3" state="hidden" r:id="rId5"/>
  </sheets>
  <definedNames>
    <definedName name="_xlnm.Print_Area" localSheetId="0">'Ann. 1a PROJECT FORM'!$A$1:$G$132</definedName>
    <definedName name="_xlnm.Print_Area" localSheetId="1">'Ann. 1b ANALYTICAL BUDG. APULIA'!$A$1:$I$372</definedName>
    <definedName name="_xlnm.Print_Area" localSheetId="3">'Ann. 1d FINANCIAL PLAN'!$A$3:$F$47</definedName>
    <definedName name="Testo1" localSheetId="0">'Ann. 1a PROJECT FORM'!$A$6</definedName>
    <definedName name="Testo2" localSheetId="0">'Ann. 1a PROJECT FORM'!$E$6</definedName>
  </definedNames>
  <calcPr calcId="181029"/>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E45" i="1" l="1"/>
  <c r="G93" i="2"/>
  <c r="G89" i="2"/>
  <c r="G88" i="2"/>
  <c r="G87" i="2"/>
  <c r="G86" i="2"/>
  <c r="G85" i="2"/>
  <c r="G84" i="2"/>
  <c r="G83" i="2"/>
  <c r="F79" i="2"/>
  <c r="F90" i="2"/>
  <c r="G94" i="2"/>
  <c r="F69" i="2"/>
  <c r="G62" i="2"/>
  <c r="G61" i="2"/>
  <c r="G60" i="2"/>
  <c r="F70" i="2"/>
  <c r="F68" i="2"/>
  <c r="G90" i="2"/>
  <c r="H368" i="7"/>
  <c r="D368" i="7"/>
  <c r="I368" i="7"/>
  <c r="H367" i="7"/>
  <c r="D367" i="7"/>
  <c r="I367" i="7"/>
  <c r="H366" i="7"/>
  <c r="D366" i="7"/>
  <c r="I366" i="7"/>
  <c r="I354" i="7"/>
  <c r="I339" i="7"/>
  <c r="I323" i="7"/>
  <c r="I324" i="7"/>
  <c r="I333" i="7"/>
  <c r="I317" i="7"/>
  <c r="I305" i="7"/>
  <c r="I298" i="7"/>
  <c r="I311" i="7" s="1"/>
  <c r="I299" i="7"/>
  <c r="I283" i="7"/>
  <c r="I294" i="7"/>
  <c r="I277" i="7"/>
  <c r="I276" i="7"/>
  <c r="I280" i="7"/>
  <c r="I269" i="7"/>
  <c r="I268" i="7"/>
  <c r="I267" i="7"/>
  <c r="I266" i="7"/>
  <c r="I265" i="7"/>
  <c r="I264" i="7"/>
  <c r="I263" i="7"/>
  <c r="I262" i="7"/>
  <c r="I258" i="7"/>
  <c r="I273" i="7" s="1"/>
  <c r="I259" i="7"/>
  <c r="I260" i="7"/>
  <c r="I261" i="7"/>
  <c r="I249" i="7"/>
  <c r="I248" i="7"/>
  <c r="E247" i="7"/>
  <c r="I247" i="7"/>
  <c r="C246" i="7"/>
  <c r="I246" i="7"/>
  <c r="C245" i="7"/>
  <c r="I245" i="7"/>
  <c r="I244" i="7"/>
  <c r="I243" i="7"/>
  <c r="I242" i="7"/>
  <c r="I241" i="7"/>
  <c r="I240" i="7"/>
  <c r="I239" i="7"/>
  <c r="I255" i="7" s="1"/>
  <c r="I238" i="7"/>
  <c r="I231" i="7"/>
  <c r="I227" i="7"/>
  <c r="I226" i="7"/>
  <c r="I225" i="7"/>
  <c r="I234" i="7" s="1"/>
  <c r="I222" i="7"/>
  <c r="I221" i="7"/>
  <c r="I219" i="7"/>
  <c r="I218" i="7"/>
  <c r="I217" i="7"/>
  <c r="I216" i="7"/>
  <c r="I213" i="7"/>
  <c r="I202" i="7"/>
  <c r="I204" i="7"/>
  <c r="I199" i="7"/>
  <c r="I180" i="7"/>
  <c r="I175" i="7"/>
  <c r="I174" i="7"/>
  <c r="I182" i="7"/>
  <c r="I168" i="7"/>
  <c r="I167" i="7"/>
  <c r="I166" i="7"/>
  <c r="I164" i="7"/>
  <c r="I163" i="7"/>
  <c r="I162" i="7"/>
  <c r="I161" i="7"/>
  <c r="I159" i="7"/>
  <c r="I170" i="7" s="1"/>
  <c r="I160" i="7"/>
  <c r="I153" i="7"/>
  <c r="I152" i="7"/>
  <c r="I151" i="7"/>
  <c r="I150" i="7"/>
  <c r="I149" i="7"/>
  <c r="I148" i="7"/>
  <c r="I147" i="7"/>
  <c r="I146" i="7"/>
  <c r="I144" i="7"/>
  <c r="I143" i="7"/>
  <c r="I142" i="7"/>
  <c r="I140" i="7"/>
  <c r="I139" i="7"/>
  <c r="I138" i="7"/>
  <c r="I136" i="7"/>
  <c r="I134" i="7"/>
  <c r="I133" i="7"/>
  <c r="I131" i="7"/>
  <c r="D154" i="7" s="1"/>
  <c r="I154" i="7" s="1"/>
  <c r="I124" i="7"/>
  <c r="I123" i="7"/>
  <c r="I122" i="7"/>
  <c r="I121" i="7"/>
  <c r="I119" i="7"/>
  <c r="I118" i="7"/>
  <c r="I117" i="7"/>
  <c r="I115" i="7"/>
  <c r="I113" i="7"/>
  <c r="I111" i="7"/>
  <c r="I109" i="7"/>
  <c r="I107" i="7"/>
  <c r="I105" i="7"/>
  <c r="I103" i="7"/>
  <c r="I101" i="7"/>
  <c r="I100" i="7"/>
  <c r="I99" i="7"/>
  <c r="I98" i="7"/>
  <c r="I97" i="7"/>
  <c r="I95" i="7"/>
  <c r="I93" i="7"/>
  <c r="I91" i="7"/>
  <c r="I127" i="7" s="1"/>
  <c r="A91" i="7"/>
  <c r="I90" i="7"/>
  <c r="D125" i="7" s="1"/>
  <c r="I125" i="7" s="1"/>
  <c r="I83" i="7"/>
  <c r="I82" i="7"/>
  <c r="I81" i="7"/>
  <c r="I80" i="7"/>
  <c r="D84" i="7" s="1"/>
  <c r="I84" i="7" s="1"/>
  <c r="I86" i="7" s="1"/>
  <c r="I79" i="7"/>
  <c r="E73" i="7"/>
  <c r="I73" i="7" s="1"/>
  <c r="I71" i="7"/>
  <c r="I69" i="7"/>
  <c r="I68" i="7"/>
  <c r="A67" i="7"/>
  <c r="I66" i="7"/>
  <c r="I58" i="7"/>
  <c r="I57" i="7"/>
  <c r="I55" i="7"/>
  <c r="I54" i="7"/>
  <c r="I52" i="7"/>
  <c r="I50" i="7"/>
  <c r="I48" i="7"/>
  <c r="I46" i="7"/>
  <c r="D60" i="7" s="1"/>
  <c r="I60" i="7" s="1"/>
  <c r="I44" i="7"/>
  <c r="I33" i="7"/>
  <c r="I32" i="7"/>
  <c r="I31" i="7"/>
  <c r="I30" i="7"/>
  <c r="I29" i="7"/>
  <c r="I34" i="7" s="1"/>
  <c r="I28" i="7"/>
  <c r="I27" i="7"/>
  <c r="G37" i="7" s="1"/>
  <c r="I26" i="7"/>
  <c r="I25" i="7"/>
  <c r="I37" i="7" s="1"/>
  <c r="I39" i="7" s="1"/>
  <c r="D20" i="7"/>
  <c r="I20" i="7"/>
  <c r="I22" i="7"/>
  <c r="D13" i="7"/>
  <c r="I13" i="7"/>
  <c r="I15" i="7" s="1"/>
  <c r="A9" i="7"/>
  <c r="D35" i="7"/>
  <c r="I35" i="7" s="1"/>
  <c r="E5" i="4"/>
  <c r="E19" i="4" s="1"/>
  <c r="E6" i="4"/>
  <c r="E7" i="4"/>
  <c r="E8" i="4"/>
  <c r="E9" i="4"/>
  <c r="E10" i="4"/>
  <c r="E11" i="4"/>
  <c r="E12" i="4"/>
  <c r="E13" i="4"/>
  <c r="E14" i="4"/>
  <c r="E15" i="4"/>
  <c r="E16" i="4"/>
  <c r="E17" i="4"/>
  <c r="E18" i="4"/>
  <c r="E21" i="4"/>
  <c r="E27" i="4" s="1"/>
  <c r="E22" i="4"/>
  <c r="E23" i="4"/>
  <c r="E24" i="4"/>
  <c r="E25" i="4"/>
  <c r="E26" i="4"/>
  <c r="E29" i="4"/>
  <c r="E33" i="4" s="1"/>
  <c r="E30" i="4"/>
  <c r="E31" i="4"/>
  <c r="E32" i="4"/>
  <c r="E36" i="4"/>
  <c r="E37" i="4"/>
  <c r="E38" i="4"/>
  <c r="E39" i="4"/>
  <c r="E86" i="4" s="1"/>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8" i="4"/>
  <c r="E108" i="4" s="1"/>
  <c r="E89" i="4"/>
  <c r="E90" i="4"/>
  <c r="E91" i="4"/>
  <c r="E92" i="4"/>
  <c r="E93" i="4"/>
  <c r="E94" i="4"/>
  <c r="E95" i="4"/>
  <c r="E96" i="4"/>
  <c r="E97" i="4"/>
  <c r="E98" i="4"/>
  <c r="E99" i="4"/>
  <c r="E100" i="4"/>
  <c r="E101" i="4"/>
  <c r="E102" i="4"/>
  <c r="E103" i="4"/>
  <c r="E104" i="4"/>
  <c r="E105" i="4"/>
  <c r="E106" i="4"/>
  <c r="E107" i="4"/>
  <c r="E110" i="4"/>
  <c r="E116" i="4" s="1"/>
  <c r="E111" i="4"/>
  <c r="E112" i="4"/>
  <c r="E113" i="4"/>
  <c r="E114" i="4"/>
  <c r="E115" i="4"/>
  <c r="E124" i="4"/>
  <c r="E130" i="4" s="1"/>
  <c r="E125" i="4"/>
  <c r="E126" i="4"/>
  <c r="E127" i="4"/>
  <c r="E128" i="4"/>
  <c r="E129" i="4"/>
  <c r="D130" i="4"/>
  <c r="C130" i="4"/>
  <c r="C19" i="4"/>
  <c r="C121" i="4" s="1"/>
  <c r="C132" i="4" s="1"/>
  <c r="C27" i="4"/>
  <c r="C34" i="4" s="1"/>
  <c r="C33" i="4"/>
  <c r="C86" i="4"/>
  <c r="C119" i="4" s="1"/>
  <c r="C108" i="4"/>
  <c r="C116" i="4"/>
  <c r="D19" i="4"/>
  <c r="D34" i="4" s="1"/>
  <c r="D27" i="4"/>
  <c r="D121" i="4" s="1"/>
  <c r="D132" i="4" s="1"/>
  <c r="D33" i="4"/>
  <c r="D86" i="4"/>
  <c r="D119" i="4" s="1"/>
  <c r="D108" i="4"/>
  <c r="D116" i="4"/>
  <c r="D117" i="4"/>
  <c r="C117" i="4"/>
  <c r="H5" i="4"/>
  <c r="H19" i="4" s="1"/>
  <c r="H6" i="4"/>
  <c r="H7" i="4"/>
  <c r="H8" i="4"/>
  <c r="H9" i="4"/>
  <c r="H10" i="4"/>
  <c r="H11" i="4"/>
  <c r="H12" i="4"/>
  <c r="H13" i="4"/>
  <c r="H14" i="4"/>
  <c r="H15" i="4"/>
  <c r="H16" i="4"/>
  <c r="H17" i="4"/>
  <c r="H18" i="4"/>
  <c r="H21" i="4"/>
  <c r="H27" i="4" s="1"/>
  <c r="H22" i="4"/>
  <c r="H23" i="4"/>
  <c r="H24" i="4"/>
  <c r="H25" i="4"/>
  <c r="H26" i="4"/>
  <c r="H36" i="4"/>
  <c r="H37" i="4"/>
  <c r="H38" i="4"/>
  <c r="H39" i="4"/>
  <c r="H86" i="4" s="1"/>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110" i="4"/>
  <c r="H111" i="4"/>
  <c r="H112" i="4"/>
  <c r="H113" i="4"/>
  <c r="H114" i="4"/>
  <c r="H115" i="4"/>
  <c r="H124" i="4"/>
  <c r="H130" i="4" s="1"/>
  <c r="H125" i="4"/>
  <c r="H126" i="4"/>
  <c r="H127" i="4"/>
  <c r="H128" i="4"/>
  <c r="H129" i="4"/>
  <c r="G19" i="4"/>
  <c r="G27" i="4"/>
  <c r="G86" i="4"/>
  <c r="G116" i="4"/>
  <c r="G130" i="4"/>
  <c r="F19" i="4"/>
  <c r="F27" i="4"/>
  <c r="F117" i="4"/>
  <c r="F86" i="4"/>
  <c r="F119" i="4" s="1"/>
  <c r="F116" i="4"/>
  <c r="F130" i="4"/>
  <c r="H88" i="4"/>
  <c r="H89" i="4"/>
  <c r="H90" i="4"/>
  <c r="H108" i="4" s="1"/>
  <c r="H91" i="4"/>
  <c r="H92" i="4"/>
  <c r="H93" i="4"/>
  <c r="H94" i="4"/>
  <c r="H95" i="4"/>
  <c r="H96" i="4"/>
  <c r="H97" i="4"/>
  <c r="H98" i="4"/>
  <c r="H99" i="4"/>
  <c r="H100" i="4"/>
  <c r="H101" i="4"/>
  <c r="H102" i="4"/>
  <c r="H103" i="4"/>
  <c r="H104" i="4"/>
  <c r="H105" i="4"/>
  <c r="H106" i="4"/>
  <c r="H107" i="4"/>
  <c r="H29" i="4"/>
  <c r="H33" i="4" s="1"/>
  <c r="G108" i="4"/>
  <c r="F108" i="4"/>
  <c r="H30" i="4"/>
  <c r="H31" i="4"/>
  <c r="H32" i="4"/>
  <c r="G33" i="4"/>
  <c r="F33" i="4"/>
  <c r="H116" i="4"/>
  <c r="F121" i="4"/>
  <c r="F132" i="4" s="1"/>
  <c r="E121" i="4" l="1"/>
  <c r="E34" i="4"/>
  <c r="E117" i="4"/>
  <c r="F75" i="2" s="1"/>
  <c r="D74" i="7"/>
  <c r="I74" i="7" s="1"/>
  <c r="H121" i="4"/>
  <c r="H132" i="4" s="1"/>
  <c r="H117" i="4"/>
  <c r="H119" i="4" s="1"/>
  <c r="E119" i="4"/>
  <c r="F76" i="2" s="1"/>
  <c r="G117" i="4"/>
  <c r="G119" i="4" s="1"/>
  <c r="G121" i="4"/>
  <c r="G132" i="4" s="1"/>
  <c r="I76" i="7"/>
  <c r="I156" i="7"/>
  <c r="F71" i="2"/>
  <c r="G70" i="2" s="1"/>
  <c r="I62" i="7"/>
  <c r="I356" i="7" l="1"/>
  <c r="I359" i="7" s="1"/>
  <c r="G69" i="2"/>
  <c r="E132" i="4"/>
  <c r="F77" i="2"/>
  <c r="E47" i="1" l="1"/>
  <c r="F47" i="1" s="1"/>
  <c r="F78" i="2"/>
  <c r="D363" i="7"/>
  <c r="I363" i="7" s="1"/>
  <c r="I370" i="7" s="1"/>
  <c r="I372" i="7" s="1"/>
  <c r="D365" i="7"/>
  <c r="I365" i="7" s="1"/>
  <c r="D364" i="7"/>
  <c r="I364" i="7" s="1"/>
</calcChain>
</file>

<file path=xl/sharedStrings.xml><?xml version="1.0" encoding="utf-8"?>
<sst xmlns="http://schemas.openxmlformats.org/spreadsheetml/2006/main" count="1065" uniqueCount="747">
  <si>
    <t>Overtime, nights and holidays</t>
    <phoneticPr fontId="35" type="noConversion"/>
  </si>
  <si>
    <t>TOTAL     05</t>
    <phoneticPr fontId="35" type="noConversion"/>
  </si>
  <si>
    <t>BUDGET</t>
    <phoneticPr fontId="35" type="noConversion"/>
  </si>
  <si>
    <t>Copyright option</t>
    <phoneticPr fontId="0" type="noConversion"/>
  </si>
  <si>
    <t xml:space="preserve">Revision </t>
    <phoneticPr fontId="35" type="noConversion"/>
  </si>
  <si>
    <t>Music rights</t>
    <phoneticPr fontId="35" type="noConversion"/>
  </si>
  <si>
    <t>TOTAL 01</t>
    <phoneticPr fontId="35" type="noConversion"/>
  </si>
  <si>
    <t>TOTAL  02</t>
    <phoneticPr fontId="35" type="noConversion"/>
  </si>
  <si>
    <t>TOTAL  03</t>
    <phoneticPr fontId="35" type="noConversion"/>
  </si>
  <si>
    <t>Plot</t>
    <phoneticPr fontId="35" type="noConversion"/>
  </si>
  <si>
    <t>PLOT AND SCRIPT</t>
    <phoneticPr fontId="35" type="noConversion"/>
  </si>
  <si>
    <t>Direction consultancy</t>
    <phoneticPr fontId="35" type="noConversion"/>
  </si>
  <si>
    <t>Actor</t>
  </si>
  <si>
    <t xml:space="preserve">General Organizer
</t>
    <phoneticPr fontId="35" type="noConversion"/>
  </si>
  <si>
    <r>
      <t xml:space="preserve">5. </t>
    </r>
    <r>
      <rPr>
        <sz val="10"/>
        <color indexed="8"/>
        <rFont val="Calibri"/>
        <family val="2"/>
      </rPr>
      <t>At least 2 department heads (including photography, set design, costumes, editing, music departments) residing in Apulia and registered in the Production guide</t>
    </r>
    <phoneticPr fontId="35" type="noConversion"/>
  </si>
  <si>
    <t>Privacy policy</t>
    <phoneticPr fontId="35" type="noConversion"/>
  </si>
  <si>
    <t>1.Gross payroll of temporary or permanent employees, residing in Apulia, registered in the Production Guide database</t>
    <phoneticPr fontId="35" type="noConversion"/>
  </si>
  <si>
    <r>
      <t xml:space="preserve">Pursuant to EU Regulation No. 679/2016, I expressly authorize the use of the data contained in this annex to participate in the </t>
    </r>
    <r>
      <rPr>
        <b/>
        <sz val="9"/>
        <color indexed="8"/>
        <rFont val="Calibri"/>
        <family val="2"/>
      </rPr>
      <t>Apulia Film Fund</t>
    </r>
    <r>
      <rPr>
        <sz val="9"/>
        <color indexed="8"/>
        <rFont val="Calibri"/>
        <family val="2"/>
      </rPr>
      <t xml:space="preserve"> Public Notice.</t>
    </r>
    <phoneticPr fontId="35" type="noConversion"/>
  </si>
  <si>
    <t>Highlight the reimbursed expenses to be incurred in Apulia in yellow</t>
    <phoneticPr fontId="35" type="noConversion"/>
  </si>
  <si>
    <t>EXPENSE ITEM</t>
    <phoneticPr fontId="35" type="noConversion"/>
  </si>
  <si>
    <r>
      <t>1.</t>
    </r>
    <r>
      <rPr>
        <sz val="10"/>
        <color indexed="8"/>
        <rFont val="Calibri"/>
        <family val="2"/>
      </rPr>
      <t xml:space="preserve"> Female director or majority of directors female</t>
    </r>
    <phoneticPr fontId="35" type="noConversion"/>
  </si>
  <si>
    <r>
      <t xml:space="preserve">2. </t>
    </r>
    <r>
      <rPr>
        <sz val="10"/>
        <color indexed="8"/>
        <rFont val="Calibri"/>
        <family val="2"/>
      </rPr>
      <t xml:space="preserve"> Mostly female authors of the work as identified by Law 633/1941</t>
    </r>
    <phoneticPr fontId="35" type="noConversion"/>
  </si>
  <si>
    <r>
      <t>(if so, indicate role and name</t>
    </r>
    <r>
      <rPr>
        <i/>
        <sz val="8"/>
        <color rgb="FF000000"/>
        <rFont val="Calibri"/>
        <family val="2"/>
        <scheme val="minor"/>
      </rPr>
      <t>)</t>
    </r>
    <phoneticPr fontId="35" type="noConversion"/>
  </si>
  <si>
    <r>
      <t>(i</t>
    </r>
    <r>
      <rPr>
        <i/>
        <sz val="8"/>
        <color indexed="8"/>
        <rFont val="Calibri"/>
        <family val="2"/>
      </rPr>
      <t>f so, indicate which sites</t>
    </r>
    <r>
      <rPr>
        <i/>
        <sz val="8"/>
        <color rgb="FF000000"/>
        <rFont val="Calibri"/>
        <family val="2"/>
        <scheme val="minor"/>
      </rPr>
      <t>)</t>
    </r>
    <phoneticPr fontId="35" type="noConversion"/>
  </si>
  <si>
    <r>
      <t>(i</t>
    </r>
    <r>
      <rPr>
        <i/>
        <sz val="8"/>
        <color indexed="8"/>
        <rFont val="Calibri"/>
        <family val="2"/>
      </rPr>
      <t>f so</t>
    </r>
    <r>
      <rPr>
        <i/>
        <sz val="8"/>
        <color rgb="FF000000"/>
        <rFont val="Calibri"/>
        <family val="2"/>
        <scheme val="minor"/>
      </rPr>
      <t xml:space="preserve">, </t>
    </r>
    <r>
      <rPr>
        <i/>
        <sz val="8"/>
        <color indexed="8"/>
        <rFont val="Calibri"/>
        <family val="2"/>
      </rPr>
      <t>indicate which certificate or commitment to fulfill)</t>
    </r>
    <phoneticPr fontId="35" type="noConversion"/>
  </si>
  <si>
    <t>(if so, indicate role and, if already identified, name)</t>
    <phoneticPr fontId="35" type="noConversion"/>
  </si>
  <si>
    <t>(if so, indicate role, department and, if already identified, name)</t>
    <phoneticPr fontId="35" type="noConversion"/>
  </si>
  <si>
    <r>
      <t xml:space="preserve">3.a. </t>
    </r>
    <r>
      <rPr>
        <sz val="10"/>
        <color indexed="8"/>
        <rFont val="Calibri"/>
        <family val="2"/>
      </rPr>
      <t>Director</t>
    </r>
    <r>
      <rPr>
        <sz val="10"/>
        <color rgb="FF000000"/>
        <rFont val="Calibri"/>
        <family val="2"/>
        <scheme val="minor"/>
      </rPr>
      <t xml:space="preserve"> under 35;
        o</t>
    </r>
    <r>
      <rPr>
        <sz val="10"/>
        <color indexed="8"/>
        <rFont val="Calibri"/>
        <family val="2"/>
      </rPr>
      <t>r</t>
    </r>
    <phoneticPr fontId="35" type="noConversion"/>
  </si>
  <si>
    <r>
      <t xml:space="preserve">3.b. </t>
    </r>
    <r>
      <rPr>
        <sz val="10"/>
        <color indexed="8"/>
        <rFont val="Calibri"/>
        <family val="2"/>
      </rPr>
      <t xml:space="preserve">First or second audiovisual work; or </t>
    </r>
    <phoneticPr fontId="35" type="noConversion"/>
  </si>
  <si>
    <r>
      <t xml:space="preserve">3.c. </t>
    </r>
    <r>
      <rPr>
        <sz val="10"/>
        <color indexed="8"/>
        <rFont val="Calibri"/>
        <family val="2"/>
      </rPr>
      <t>Director residing</t>
    </r>
    <r>
      <rPr>
        <sz val="10"/>
        <color rgb="FF000000"/>
        <rFont val="Calibri"/>
        <family val="2"/>
        <scheme val="minor"/>
      </rPr>
      <t xml:space="preserve"> in </t>
    </r>
    <r>
      <rPr>
        <sz val="10"/>
        <color indexed="8"/>
        <rFont val="Calibri"/>
        <family val="2"/>
      </rPr>
      <t>Apu</t>
    </r>
    <r>
      <rPr>
        <sz val="10"/>
        <color rgb="FF000000"/>
        <rFont val="Calibri"/>
        <family val="2"/>
        <scheme val="minor"/>
      </rPr>
      <t xml:space="preserve">lia </t>
    </r>
    <r>
      <rPr>
        <sz val="10"/>
        <color indexed="8"/>
        <rFont val="Calibri"/>
        <family val="2"/>
      </rPr>
      <t>and registered with the</t>
    </r>
    <r>
      <rPr>
        <sz val="10"/>
        <color rgb="FF000000"/>
        <rFont val="Calibri"/>
        <family val="2"/>
        <scheme val="minor"/>
      </rPr>
      <t xml:space="preserve"> Production guide.</t>
    </r>
    <phoneticPr fontId="35" type="noConversion"/>
  </si>
  <si>
    <r>
      <t>4.</t>
    </r>
    <r>
      <rPr>
        <sz val="10"/>
        <color indexed="8"/>
        <rFont val="Calibri"/>
        <family val="2"/>
      </rPr>
      <t>At least 5 actors residing in Apulia and registered in the Production Guide in primary, supporting or secondary roles</t>
    </r>
    <phoneticPr fontId="35" type="noConversion"/>
  </si>
  <si>
    <r>
      <t>Location</t>
    </r>
    <r>
      <rPr>
        <sz val="10"/>
        <color indexed="8"/>
        <rFont val="Calibri"/>
        <family val="2"/>
      </rPr>
      <t>s</t>
    </r>
    <r>
      <rPr>
        <sz val="10"/>
        <color rgb="FF000000"/>
        <rFont val="Calibri"/>
        <family val="2"/>
        <scheme val="minor"/>
      </rPr>
      <t xml:space="preserve"> in </t>
    </r>
    <r>
      <rPr>
        <sz val="10"/>
        <color indexed="8"/>
        <rFont val="Calibri"/>
        <family val="2"/>
      </rPr>
      <t>Apulia</t>
    </r>
    <r>
      <rPr>
        <sz val="10"/>
        <color rgb="FF000000"/>
        <rFont val="Calibri"/>
        <family val="2"/>
        <scheme val="minor"/>
      </rPr>
      <t xml:space="preserve"> (</t>
    </r>
    <r>
      <rPr>
        <sz val="10"/>
        <color indexed="8"/>
        <rFont val="Calibri"/>
        <family val="2"/>
      </rPr>
      <t>list the</t>
    </r>
    <r>
      <rPr>
        <sz val="10"/>
        <color rgb="FF000000"/>
        <rFont val="Calibri"/>
        <family val="2"/>
        <scheme val="minor"/>
      </rPr>
      <t xml:space="preserve"> location</t>
    </r>
    <r>
      <rPr>
        <sz val="10"/>
        <color indexed="8"/>
        <rFont val="Calibri"/>
        <family val="2"/>
      </rPr>
      <t>s in Apulia</t>
    </r>
    <r>
      <rPr>
        <sz val="10"/>
        <color rgb="FF000000"/>
        <rFont val="Calibri"/>
        <family val="2"/>
        <scheme val="minor"/>
      </rPr>
      <t xml:space="preserve"> </t>
    </r>
    <r>
      <rPr>
        <sz val="10"/>
        <color indexed="8"/>
        <rFont val="Calibri"/>
        <family val="2"/>
      </rPr>
      <t>and specify</t>
    </r>
    <r>
      <rPr>
        <sz val="10"/>
        <color rgb="FF000000"/>
        <rFont val="Calibri"/>
        <family val="2"/>
        <scheme val="minor"/>
      </rPr>
      <t xml:space="preserve"> </t>
    </r>
    <r>
      <rPr>
        <sz val="10"/>
        <color indexed="8"/>
        <rFont val="Calibri"/>
        <family val="2"/>
      </rPr>
      <t>if declared in the script</t>
    </r>
    <r>
      <rPr>
        <sz val="10"/>
        <color rgb="FF000000"/>
        <rFont val="Calibri"/>
        <family val="2"/>
        <scheme val="minor"/>
      </rPr>
      <t>:</t>
    </r>
    <phoneticPr fontId="35" type="noConversion"/>
  </si>
  <si>
    <r>
      <t>Location</t>
    </r>
    <r>
      <rPr>
        <sz val="10"/>
        <color indexed="8"/>
        <rFont val="Calibri"/>
        <family val="2"/>
      </rPr>
      <t xml:space="preserve">s outside Apulia </t>
    </r>
    <r>
      <rPr>
        <sz val="10"/>
        <color rgb="FF000000"/>
        <rFont val="Calibri"/>
        <family val="2"/>
        <scheme val="minor"/>
      </rPr>
      <t>(</t>
    </r>
    <r>
      <rPr>
        <sz val="10"/>
        <color indexed="8"/>
        <rFont val="Calibri"/>
        <family val="2"/>
      </rPr>
      <t>list the locations outside of Apulia</t>
    </r>
    <r>
      <rPr>
        <sz val="10"/>
        <color rgb="FF000000"/>
        <rFont val="Calibri"/>
        <family val="2"/>
        <scheme val="minor"/>
      </rPr>
      <t>):</t>
    </r>
    <phoneticPr fontId="35" type="noConversion"/>
  </si>
  <si>
    <t>Valorisation or authenticity of the artistic, cultural, historical, environmental, landscape, enogastronomical and artisanal heritage of Apulia within the narrative:</t>
    <phoneticPr fontId="35" type="noConversion"/>
  </si>
  <si>
    <r>
      <t>Ecot</t>
    </r>
    <r>
      <rPr>
        <b/>
        <sz val="10"/>
        <color indexed="8"/>
        <rFont val="Calibri"/>
        <family val="2"/>
      </rPr>
      <t>o</t>
    </r>
    <r>
      <rPr>
        <b/>
        <sz val="10"/>
        <color rgb="FF000000"/>
        <rFont val="Calibri"/>
        <family val="2"/>
        <scheme val="minor"/>
      </rPr>
      <t>urism</t>
    </r>
    <r>
      <rPr>
        <b/>
        <sz val="10"/>
        <color indexed="8"/>
        <rFont val="Calibri"/>
        <family val="2"/>
      </rPr>
      <t xml:space="preserve"> and the valorisation of the Regional Ecological Network</t>
    </r>
    <r>
      <rPr>
        <b/>
        <sz val="10"/>
        <color rgb="FF000000"/>
        <rFont val="Calibri"/>
        <family val="2"/>
        <scheme val="minor"/>
      </rPr>
      <t xml:space="preserve">  </t>
    </r>
    <phoneticPr fontId="35" type="noConversion"/>
  </si>
  <si>
    <t>Production Coordinator</t>
    <phoneticPr fontId="35" type="noConversion"/>
  </si>
  <si>
    <t>Overtime, nights and holidays</t>
    <phoneticPr fontId="35" type="noConversion"/>
  </si>
  <si>
    <t>TOTAL      04</t>
    <phoneticPr fontId="35" type="noConversion"/>
  </si>
  <si>
    <t>DIRECTION DEPARTMENT</t>
    <phoneticPr fontId="35" type="noConversion"/>
  </si>
  <si>
    <t>Assistant director</t>
    <phoneticPr fontId="35" type="noConversion"/>
  </si>
  <si>
    <r>
      <t>(</t>
    </r>
    <r>
      <rPr>
        <i/>
        <sz val="8"/>
        <color indexed="8"/>
        <rFont val="Calibri"/>
        <family val="2"/>
      </rPr>
      <t>AWU refers to the previous calendar year</t>
    </r>
    <r>
      <rPr>
        <i/>
        <sz val="8"/>
        <color rgb="FF000000"/>
        <rFont val="Calibri"/>
        <family val="2"/>
        <scheme val="minor"/>
      </rPr>
      <t>)</t>
    </r>
    <phoneticPr fontId="35" type="noConversion"/>
  </si>
  <si>
    <t>Contact person for communications</t>
    <phoneticPr fontId="35" type="noConversion"/>
  </si>
  <si>
    <r>
      <t>N</t>
    </r>
    <r>
      <rPr>
        <sz val="10"/>
        <color indexed="8"/>
        <rFont val="Calibri"/>
        <family val="2"/>
      </rPr>
      <t>ame and Surname</t>
    </r>
    <phoneticPr fontId="35" type="noConversion"/>
  </si>
  <si>
    <t>Cellular</t>
    <phoneticPr fontId="35" type="noConversion"/>
  </si>
  <si>
    <t>Any associated productions or co-producers</t>
    <phoneticPr fontId="35" type="noConversion"/>
  </si>
  <si>
    <t>Possession of certified environmental management systems - Emas or ISO 14001
or
Commitment to obtain a certification for the environmental sustainability of the work, issued by authorized certifying entities</t>
    <phoneticPr fontId="35" type="noConversion"/>
  </si>
  <si>
    <t>Valorisation (providing them as a set) of sites of the Regional Ecological Network</t>
    <phoneticPr fontId="35" type="noConversion"/>
  </si>
  <si>
    <t>Reward criteria</t>
    <phoneticPr fontId="35" type="noConversion"/>
  </si>
  <si>
    <r>
      <t>5.</t>
    </r>
    <r>
      <rPr>
        <sz val="7"/>
        <color indexed="8"/>
        <rFont val="Times New Roman"/>
        <family val="1"/>
      </rPr>
      <t xml:space="preserve"> </t>
    </r>
    <r>
      <rPr>
        <sz val="10"/>
        <color indexed="8"/>
        <rFont val="Calibri"/>
        <family val="2"/>
      </rPr>
      <t>Rental of locations related exclusively to the project and located in Apulia, from owners residing for tax purposes in Apulia</t>
    </r>
    <phoneticPr fontId="35" type="noConversion"/>
  </si>
  <si>
    <r>
      <t>6.</t>
    </r>
    <r>
      <rPr>
        <sz val="7"/>
        <color indexed="8"/>
        <rFont val="Times New Roman"/>
        <family val="1"/>
      </rPr>
      <t xml:space="preserve"> </t>
    </r>
    <r>
      <rPr>
        <sz val="10"/>
        <color indexed="8"/>
        <rFont val="Calibri"/>
        <family val="2"/>
      </rPr>
      <t>Costs for permits and authorizations in Apulia</t>
    </r>
    <phoneticPr fontId="35" type="noConversion"/>
  </si>
  <si>
    <r>
      <t>7.</t>
    </r>
    <r>
      <rPr>
        <sz val="7"/>
        <color indexed="8"/>
        <rFont val="Times New Roman"/>
        <family val="1"/>
      </rPr>
      <t xml:space="preserve"> </t>
    </r>
    <r>
      <rPr>
        <sz val="10"/>
        <color indexed="8"/>
        <rFont val="Calibri"/>
        <family val="2"/>
      </rPr>
      <t>Expenses incurred for accommodation facilities located in Apulia, i.e. with production units within the region</t>
    </r>
    <phoneticPr fontId="35" type="noConversion"/>
  </si>
  <si>
    <t>TOTAL</t>
    <phoneticPr fontId="35" type="noConversion"/>
  </si>
  <si>
    <t>If the subsidy requested is greater than € 150,000, fill in the annex relating to anti-mafia checks</t>
    <phoneticPr fontId="35" type="noConversion"/>
  </si>
  <si>
    <t>Cast*</t>
    <phoneticPr fontId="35" type="noConversion"/>
  </si>
  <si>
    <r>
      <t>C</t>
    </r>
    <r>
      <rPr>
        <sz val="10"/>
        <color indexed="8"/>
        <rFont val="Calibri"/>
        <family val="2"/>
      </rPr>
      <t>rew</t>
    </r>
    <r>
      <rPr>
        <sz val="10"/>
        <color rgb="FF000000"/>
        <rFont val="Calibri"/>
        <family val="2"/>
        <scheme val="minor"/>
      </rPr>
      <t>*</t>
    </r>
    <phoneticPr fontId="35" type="noConversion"/>
  </si>
  <si>
    <t xml:space="preserve">Total number of workers </t>
    <phoneticPr fontId="35" type="noConversion"/>
  </si>
  <si>
    <r>
      <t>Total number of workers registered in the</t>
    </r>
    <r>
      <rPr>
        <sz val="10"/>
        <color rgb="FF000000"/>
        <rFont val="Calibri"/>
        <family val="2"/>
        <scheme val="minor"/>
      </rPr>
      <t xml:space="preserve"> Production guide</t>
    </r>
    <phoneticPr fontId="35" type="noConversion"/>
  </si>
  <si>
    <r>
      <t>Ra</t>
    </r>
    <r>
      <rPr>
        <sz val="10"/>
        <color indexed="8"/>
        <rFont val="Calibri"/>
        <family val="2"/>
      </rPr>
      <t>tio</t>
    </r>
    <phoneticPr fontId="35" type="noConversion"/>
  </si>
  <si>
    <t>* excluding extras and trainees</t>
    <phoneticPr fontId="35" type="noConversion"/>
  </si>
  <si>
    <r>
      <t>R</t>
    </r>
    <r>
      <rPr>
        <sz val="10"/>
        <color indexed="8"/>
        <rFont val="Calibri"/>
        <family val="2"/>
      </rPr>
      <t>atio</t>
    </r>
    <phoneticPr fontId="35" type="noConversion"/>
  </si>
  <si>
    <t>Additional elements of evaluation</t>
    <phoneticPr fontId="35" type="noConversion"/>
  </si>
  <si>
    <t>Strategies for the dissemination and distribution of the work with particular reference to the identification of the relevant national and international audience and artistic potential of the audiovisual work in relation to its selection in festivals in Italy and abroad:</t>
    <phoneticPr fontId="35" type="noConversion"/>
  </si>
  <si>
    <t>Cost of production - before any taxes or other charges</t>
    <phoneticPr fontId="35" type="noConversion"/>
  </si>
  <si>
    <t>Financial coverage (equal to the total of confirmed funding)</t>
    <phoneticPr fontId="35" type="noConversion"/>
  </si>
  <si>
    <t>List of expenses and Subsidy requested</t>
    <phoneticPr fontId="35" type="noConversion"/>
  </si>
  <si>
    <t>For the details of the following expenses, the text of the Notice is valid:</t>
    <phoneticPr fontId="35" type="noConversion"/>
  </si>
  <si>
    <t>Refund percentage</t>
    <phoneticPr fontId="35" type="noConversion"/>
  </si>
  <si>
    <t>Expenses budget in Apulia</t>
    <phoneticPr fontId="35" type="noConversion"/>
  </si>
  <si>
    <t>Subsidy requested</t>
    <phoneticPr fontId="35" type="noConversion"/>
  </si>
  <si>
    <t>VAT number</t>
    <phoneticPr fontId="35" type="noConversion"/>
  </si>
  <si>
    <t>CEM</t>
    <phoneticPr fontId="35" type="noConversion"/>
  </si>
  <si>
    <r>
      <t xml:space="preserve">REQUESTS </t>
    </r>
    <r>
      <rPr>
        <sz val="10"/>
        <color indexed="8"/>
        <rFont val="Calibri"/>
        <family val="2"/>
      </rPr>
      <t>to participate in the</t>
    </r>
    <r>
      <rPr>
        <b/>
        <sz val="10"/>
        <color indexed="8"/>
        <rFont val="Calibri"/>
        <family val="2"/>
      </rPr>
      <t xml:space="preserve"> Apulia Film Fund Public Notice </t>
    </r>
    <r>
      <rPr>
        <sz val="10"/>
        <color indexed="8"/>
        <rFont val="Calibri"/>
        <family val="2"/>
      </rPr>
      <t>with the following project proposal for an audiovisual work:</t>
    </r>
    <phoneticPr fontId="35" type="noConversion"/>
  </si>
  <si>
    <t>Project title</t>
    <phoneticPr fontId="35" type="noConversion"/>
  </si>
  <si>
    <t>Director</t>
    <phoneticPr fontId="35" type="noConversion"/>
  </si>
  <si>
    <r>
      <t>2. Expenses for the supply of services, professional services and consultancy fees carried out by companies and/or professionals in the audiovisual sector residing in Apulia for tax purposes</t>
    </r>
    <r>
      <rPr>
        <sz val="7"/>
        <color indexed="8"/>
        <rFont val="Times New Roman"/>
        <family val="1"/>
      </rPr>
      <t> </t>
    </r>
    <phoneticPr fontId="35" type="noConversion"/>
  </si>
  <si>
    <r>
      <t xml:space="preserve">3. </t>
    </r>
    <r>
      <rPr>
        <sz val="10"/>
        <color indexed="8"/>
        <rFont val="Calibri"/>
        <family val="2"/>
      </rPr>
      <t>Non-durable consumer goods purchased / rented from suppliers residing in Apulia for tax purposes</t>
    </r>
    <phoneticPr fontId="35" type="noConversion"/>
  </si>
  <si>
    <r>
      <t>4.</t>
    </r>
    <r>
      <rPr>
        <sz val="7"/>
        <color indexed="8"/>
        <rFont val="Times New Roman"/>
        <family val="1"/>
      </rPr>
      <t xml:space="preserve">  </t>
    </r>
    <r>
      <rPr>
        <sz val="10"/>
        <color indexed="8"/>
        <rFont val="Calibri"/>
        <family val="2"/>
      </rPr>
      <t>Durable goods rented from suppliers residing in Apulia for tax purposes, owners of the rented goods</t>
    </r>
    <phoneticPr fontId="35" type="noConversion"/>
  </si>
  <si>
    <r>
      <t>Tele</t>
    </r>
    <r>
      <rPr>
        <sz val="10"/>
        <color indexed="8"/>
        <rFont val="Calibri"/>
        <family val="2"/>
      </rPr>
      <t>phone and CEM</t>
    </r>
    <phoneticPr fontId="35" type="noConversion"/>
  </si>
  <si>
    <r>
      <t>Project timetable</t>
    </r>
    <r>
      <rPr>
        <b/>
        <sz val="12"/>
        <color theme="0"/>
        <rFont val="Calibri"/>
        <family val="2"/>
        <scheme val="minor"/>
      </rPr>
      <t xml:space="preserve"> </t>
    </r>
    <phoneticPr fontId="35" type="noConversion"/>
  </si>
  <si>
    <t>From</t>
    <phoneticPr fontId="35" type="noConversion"/>
  </si>
  <si>
    <t>To</t>
    <phoneticPr fontId="35" type="noConversion"/>
  </si>
  <si>
    <r>
      <t>Tota</t>
    </r>
    <r>
      <rPr>
        <sz val="10"/>
        <color indexed="8"/>
        <rFont val="Calibri"/>
        <family val="2"/>
      </rPr>
      <t>l days</t>
    </r>
    <phoneticPr fontId="35" type="noConversion"/>
  </si>
  <si>
    <t>General preparation period</t>
    <phoneticPr fontId="35" type="noConversion"/>
  </si>
  <si>
    <t>General production period</t>
    <phoneticPr fontId="35" type="noConversion"/>
  </si>
  <si>
    <r>
      <t>Postprodu</t>
    </r>
    <r>
      <rPr>
        <sz val="10"/>
        <color indexed="8"/>
        <rFont val="Calibri"/>
        <family val="2"/>
      </rPr>
      <t>ction period</t>
    </r>
    <phoneticPr fontId="35" type="noConversion"/>
  </si>
  <si>
    <r>
      <t>Project end date</t>
    </r>
    <r>
      <rPr>
        <sz val="10"/>
        <color rgb="FF000000"/>
        <rFont val="Calibri"/>
        <family val="2"/>
        <scheme val="minor"/>
      </rPr>
      <t>*</t>
    </r>
    <phoneticPr fontId="35" type="noConversion"/>
  </si>
  <si>
    <r>
      <t>Any notes for category D projects</t>
    </r>
    <r>
      <rPr>
        <sz val="10"/>
        <color rgb="FF000000"/>
        <rFont val="Calibri"/>
        <family val="2"/>
        <scheme val="minor"/>
      </rPr>
      <t>:</t>
    </r>
    <phoneticPr fontId="35" type="noConversion"/>
  </si>
  <si>
    <t>(the date format is dd / mm / yy)</t>
    <phoneticPr fontId="35" type="noConversion"/>
  </si>
  <si>
    <t>(the date format is dd / mm / yy)</t>
    <phoneticPr fontId="35" type="noConversion"/>
  </si>
  <si>
    <r>
      <t xml:space="preserve">Total </t>
    </r>
    <r>
      <rPr>
        <sz val="10"/>
        <color indexed="8"/>
        <rFont val="Calibri"/>
        <family val="2"/>
      </rPr>
      <t>days</t>
    </r>
    <r>
      <rPr>
        <sz val="10"/>
        <color rgb="FF000000"/>
        <rFont val="Calibri"/>
        <family val="2"/>
        <scheme val="minor"/>
      </rPr>
      <t>*</t>
    </r>
    <phoneticPr fontId="35" type="noConversion"/>
  </si>
  <si>
    <t>Preparation period in Apulia</t>
    <phoneticPr fontId="35" type="noConversion"/>
  </si>
  <si>
    <r>
      <t>P</t>
    </r>
    <r>
      <rPr>
        <sz val="10"/>
        <color indexed="8"/>
        <rFont val="Calibri"/>
        <family val="2"/>
      </rPr>
      <t>roduction period (shooting) in Apulia</t>
    </r>
    <phoneticPr fontId="35" type="noConversion"/>
  </si>
  <si>
    <t>Production period (shooting) outside Apulia</t>
    <phoneticPr fontId="35" type="noConversion"/>
  </si>
  <si>
    <r>
      <t>Production period (shooting)</t>
    </r>
    <r>
      <rPr>
        <b/>
        <sz val="10"/>
        <color rgb="FF000000"/>
        <rFont val="Calibri"/>
        <family val="2"/>
        <scheme val="minor"/>
      </rPr>
      <t>TOTAL</t>
    </r>
    <phoneticPr fontId="35" type="noConversion"/>
  </si>
  <si>
    <r>
      <t>*</t>
    </r>
    <r>
      <rPr>
        <i/>
        <sz val="8"/>
        <color indexed="8"/>
        <rFont val="Calibri"/>
        <family val="2"/>
      </rPr>
      <t>Saturday is considered working and included in the calculation</t>
    </r>
    <phoneticPr fontId="35" type="noConversion"/>
  </si>
  <si>
    <t>Cost plan</t>
    <phoneticPr fontId="35" type="noConversion"/>
  </si>
  <si>
    <t>Above-the-line total</t>
    <phoneticPr fontId="35" type="noConversion"/>
  </si>
  <si>
    <t>Below-the-line total</t>
    <phoneticPr fontId="35" type="noConversion"/>
  </si>
  <si>
    <t>Cost of the sample copy of the work (excluding overheads and producer fees)</t>
    <phoneticPr fontId="35" type="noConversion"/>
  </si>
  <si>
    <r>
      <t>Net equity of the applicant enterprise resulting from the last approved and filed financial statements. For enterprises not obliged to prepare financial statements, the NE is inferred on the basis of a financial statement drawn up pursuant to Articles 2423 to 2425 of the Civil Code by a qualified professional.</t>
    </r>
    <r>
      <rPr>
        <sz val="10"/>
        <color rgb="FF000000"/>
        <rFont val="Calibri"/>
        <family val="2"/>
        <scheme val="minor"/>
      </rPr>
      <t xml:space="preserve"> </t>
    </r>
    <phoneticPr fontId="35" type="noConversion"/>
  </si>
  <si>
    <t>AWU Linked enterprises</t>
    <phoneticPr fontId="35" type="noConversion"/>
  </si>
  <si>
    <t>AWU Partner enterprises</t>
    <phoneticPr fontId="35" type="noConversion"/>
  </si>
  <si>
    <t>Location department (internal and external) - costs for services in the development and pre-production phase</t>
    <phoneticPr fontId="35" type="noConversion"/>
  </si>
  <si>
    <t>Location department (internal and external) - costs for services in the production phase</t>
    <phoneticPr fontId="35" type="noConversion"/>
  </si>
  <si>
    <r>
      <t>T</t>
    </r>
    <r>
      <rPr>
        <sz val="10"/>
        <color indexed="8"/>
        <rFont val="Calibri"/>
        <family val="2"/>
      </rPr>
      <t>ype of agreement</t>
    </r>
    <phoneticPr fontId="35" type="noConversion"/>
  </si>
  <si>
    <r>
      <t>Stat</t>
    </r>
    <r>
      <rPr>
        <sz val="10"/>
        <color indexed="8"/>
        <rFont val="Calibri"/>
        <family val="2"/>
      </rPr>
      <t>e</t>
    </r>
    <r>
      <rPr>
        <sz val="10"/>
        <color rgb="FF000000"/>
        <rFont val="Calibri"/>
        <family val="2"/>
        <scheme val="minor"/>
      </rPr>
      <t xml:space="preserve"> - Cit</t>
    </r>
    <r>
      <rPr>
        <sz val="10"/>
        <color indexed="8"/>
        <rFont val="Calibri"/>
        <family val="2"/>
      </rPr>
      <t>y</t>
    </r>
    <phoneticPr fontId="35" type="noConversion"/>
  </si>
  <si>
    <r>
      <t>Legal</t>
    </r>
    <r>
      <rPr>
        <sz val="10"/>
        <color indexed="8"/>
        <rFont val="Calibri"/>
        <family val="2"/>
      </rPr>
      <t xml:space="preserve"> representative</t>
    </r>
    <phoneticPr fontId="35" type="noConversion"/>
  </si>
  <si>
    <t>Registered office address</t>
    <phoneticPr fontId="35" type="noConversion"/>
  </si>
  <si>
    <r>
      <t>Tele</t>
    </r>
    <r>
      <rPr>
        <sz val="10"/>
        <color indexed="8"/>
        <rFont val="Calibri"/>
        <family val="2"/>
      </rPr>
      <t>ph</t>
    </r>
    <r>
      <rPr>
        <sz val="10"/>
        <color rgb="FF000000"/>
        <rFont val="Calibri"/>
        <family val="2"/>
        <scheme val="minor"/>
      </rPr>
      <t>on</t>
    </r>
    <r>
      <rPr>
        <sz val="10"/>
        <color indexed="8"/>
        <rFont val="Calibri"/>
        <family val="2"/>
      </rPr>
      <t>e</t>
    </r>
    <phoneticPr fontId="35" type="noConversion"/>
  </si>
  <si>
    <r>
      <t>Tele</t>
    </r>
    <r>
      <rPr>
        <sz val="10"/>
        <color indexed="8"/>
        <rFont val="Calibri"/>
        <family val="2"/>
      </rPr>
      <t>ph</t>
    </r>
    <r>
      <rPr>
        <sz val="10"/>
        <color rgb="FF000000"/>
        <rFont val="Calibri"/>
        <family val="2"/>
        <scheme val="minor"/>
      </rPr>
      <t>on</t>
    </r>
    <r>
      <rPr>
        <sz val="10"/>
        <color indexed="8"/>
        <rFont val="Calibri"/>
        <family val="2"/>
      </rPr>
      <t>e</t>
    </r>
    <r>
      <rPr>
        <sz val="10"/>
        <color rgb="FF000000"/>
        <rFont val="Calibri"/>
        <family val="2"/>
        <scheme val="minor"/>
      </rPr>
      <t xml:space="preserve"> </t>
    </r>
    <r>
      <rPr>
        <sz val="10"/>
        <color indexed="8"/>
        <rFont val="Calibri"/>
        <family val="2"/>
      </rPr>
      <t>and CEM</t>
    </r>
    <phoneticPr fontId="35" type="noConversion"/>
  </si>
  <si>
    <t>Website</t>
    <phoneticPr fontId="35" type="noConversion"/>
  </si>
  <si>
    <r>
      <t xml:space="preserve">Quota % </t>
    </r>
    <r>
      <rPr>
        <sz val="10"/>
        <color indexed="8"/>
        <rFont val="Calibri"/>
        <family val="2"/>
      </rPr>
      <t>of coproduction</t>
    </r>
    <phoneticPr fontId="35" type="noConversion"/>
  </si>
  <si>
    <t>Any audiovisual distribution company / Broadcaster / SVOD (mandatory for categories A B and D)</t>
    <phoneticPr fontId="35" type="noConversion"/>
  </si>
  <si>
    <t>Distribution channel</t>
    <phoneticPr fontId="35" type="noConversion"/>
  </si>
  <si>
    <t>Company name and legal nature</t>
    <phoneticPr fontId="35" type="noConversion"/>
  </si>
  <si>
    <t>Company name</t>
    <phoneticPr fontId="35" type="noConversion"/>
  </si>
  <si>
    <r>
      <t>Categor</t>
    </r>
    <r>
      <rPr>
        <sz val="10"/>
        <color indexed="8"/>
        <rFont val="Calibri"/>
        <family val="2"/>
      </rPr>
      <t>y and Type of Project</t>
    </r>
    <phoneticPr fontId="35" type="noConversion"/>
  </si>
  <si>
    <r>
      <t>Num</t>
    </r>
    <r>
      <rPr>
        <sz val="10"/>
        <color indexed="8"/>
        <rFont val="Calibri"/>
        <family val="2"/>
      </rPr>
      <t>ber of episodes</t>
    </r>
    <phoneticPr fontId="35" type="noConversion"/>
  </si>
  <si>
    <t>Running time of episodes in minutes</t>
    <phoneticPr fontId="35" type="noConversion"/>
  </si>
  <si>
    <t>Personal data and profile of the applicant Enterprise</t>
    <phoneticPr fontId="35" type="noConversion"/>
  </si>
  <si>
    <r>
      <t>Profil</t>
    </r>
    <r>
      <rPr>
        <sz val="10"/>
        <color indexed="8"/>
        <rFont val="Calibri"/>
        <family val="2"/>
      </rPr>
      <t>e of the applicant enterprise</t>
    </r>
    <phoneticPr fontId="35" type="noConversion"/>
  </si>
  <si>
    <t>Legal nature</t>
    <phoneticPr fontId="35" type="noConversion"/>
  </si>
  <si>
    <t>Primary NACE code</t>
    <phoneticPr fontId="35" type="noConversion"/>
  </si>
  <si>
    <r>
      <t>R</t>
    </r>
    <r>
      <rPr>
        <sz val="10"/>
        <color indexed="8"/>
        <rFont val="Calibri"/>
        <family val="2"/>
      </rPr>
      <t>ole</t>
    </r>
    <phoneticPr fontId="35" type="noConversion"/>
  </si>
  <si>
    <t>Legality rating</t>
    <phoneticPr fontId="35" type="noConversion"/>
  </si>
  <si>
    <t>If co-producer, indicate percentage</t>
    <phoneticPr fontId="35" type="noConversion"/>
  </si>
  <si>
    <t>AWU Applicant enterprise</t>
    <phoneticPr fontId="35" type="noConversion"/>
  </si>
  <si>
    <t>Post-production transport and travel expenses - personnel costs in the production phase</t>
    <phoneticPr fontId="35" type="noConversion"/>
  </si>
  <si>
    <t>Costs for tools for the realization of the audiovisual work- personnel costs in the production phase</t>
    <phoneticPr fontId="35" type="noConversion"/>
  </si>
  <si>
    <t>Costs for tools for the realization of the audiovisual work- costs for services in the production phase</t>
    <phoneticPr fontId="35" type="noConversion"/>
  </si>
  <si>
    <t>Other post-production and processing costs - personnel costs in the production phase</t>
    <phoneticPr fontId="35" type="noConversion"/>
  </si>
  <si>
    <r>
      <t>Apulia Film Fund – A</t>
    </r>
    <r>
      <rPr>
        <b/>
        <sz val="12"/>
        <color indexed="9"/>
        <rFont val="Calibri"/>
        <family val="2"/>
      </rPr>
      <t>nnex</t>
    </r>
    <r>
      <rPr>
        <b/>
        <sz val="12"/>
        <color theme="0"/>
        <rFont val="Calibri"/>
        <family val="2"/>
        <scheme val="minor"/>
      </rPr>
      <t xml:space="preserve"> 1a</t>
    </r>
    <phoneticPr fontId="35" type="noConversion"/>
  </si>
  <si>
    <t>PROJECT FORM</t>
    <phoneticPr fontId="35" type="noConversion"/>
  </si>
  <si>
    <r>
      <t>SUBSTITUTE STATEMENT PURSUANT TO</t>
    </r>
    <r>
      <rPr>
        <sz val="10"/>
        <color rgb="FF000000"/>
        <rFont val="Calibri"/>
        <family val="2"/>
        <scheme val="minor"/>
      </rPr>
      <t xml:space="preserve"> DPR 28/12/2000 N.445, AR</t>
    </r>
    <r>
      <rPr>
        <sz val="10"/>
        <color indexed="8"/>
        <rFont val="Calibri"/>
        <family val="2"/>
      </rPr>
      <t>T</t>
    </r>
    <r>
      <rPr>
        <sz val="10"/>
        <color rgb="FF000000"/>
        <rFont val="Calibri"/>
        <family val="2"/>
        <scheme val="minor"/>
      </rPr>
      <t>.46-47</t>
    </r>
    <phoneticPr fontId="35" type="noConversion"/>
  </si>
  <si>
    <t>Place</t>
    <phoneticPr fontId="35" type="noConversion"/>
  </si>
  <si>
    <r>
      <t>Dat</t>
    </r>
    <r>
      <rPr>
        <sz val="10"/>
        <color indexed="8"/>
        <rFont val="Calibri"/>
        <family val="2"/>
      </rPr>
      <t>e</t>
    </r>
    <phoneticPr fontId="35" type="noConversion"/>
  </si>
  <si>
    <t>The undersigned</t>
    <phoneticPr fontId="35" type="noConversion"/>
  </si>
  <si>
    <t>Tax Number</t>
    <phoneticPr fontId="35" type="noConversion"/>
  </si>
  <si>
    <t>Born in</t>
    <phoneticPr fontId="35" type="noConversion"/>
  </si>
  <si>
    <t>on</t>
    <phoneticPr fontId="35" type="noConversion"/>
  </si>
  <si>
    <t>as legal representative of</t>
    <phoneticPr fontId="35" type="noConversion"/>
  </si>
  <si>
    <t>with registered office in</t>
    <phoneticPr fontId="35" type="noConversion"/>
  </si>
  <si>
    <t>address, postal code</t>
    <phoneticPr fontId="35" type="noConversion"/>
  </si>
  <si>
    <t>SCRIPT AND PURCHASING RIGHTS Sub-total</t>
    <phoneticPr fontId="35" type="noConversion"/>
  </si>
  <si>
    <t xml:space="preserve">CAST </t>
    <phoneticPr fontId="35" type="noConversion"/>
  </si>
  <si>
    <t>Main actors</t>
    <phoneticPr fontId="35" type="noConversion"/>
  </si>
  <si>
    <t>Other costs related to the cast - production phase</t>
    <phoneticPr fontId="35" type="noConversion"/>
  </si>
  <si>
    <t>Grips -  costs for services in the production phase</t>
    <phoneticPr fontId="35" type="noConversion"/>
  </si>
  <si>
    <t>Songwriter/composer - development and pre-production phase</t>
    <phoneticPr fontId="35" type="noConversion"/>
  </si>
  <si>
    <t>Development and printing laboratories - costs for services in the production phase</t>
    <phoneticPr fontId="35" type="noConversion"/>
  </si>
  <si>
    <t>Electricians and lighting department - personnel costs in the production phase</t>
    <phoneticPr fontId="35" type="noConversion"/>
  </si>
  <si>
    <t>Electricians and lighting department - costs for services in the production phase</t>
    <phoneticPr fontId="35" type="noConversion"/>
  </si>
  <si>
    <t>Grips - personnel costs in the production phase</t>
    <phoneticPr fontId="35" type="noConversion"/>
  </si>
  <si>
    <t xml:space="preserve">POST-PRODUCTION AND PROCESSING TECHNIQUES Sub-total </t>
    <phoneticPr fontId="35" type="noConversion"/>
  </si>
  <si>
    <t>MISCELLANEOUS EXPENSES</t>
    <phoneticPr fontId="35" type="noConversion"/>
  </si>
  <si>
    <t>Administration costs</t>
    <phoneticPr fontId="35" type="noConversion"/>
  </si>
  <si>
    <t>Insurance costs, financial costs and guarantee costs</t>
    <phoneticPr fontId="35" type="noConversion"/>
  </si>
  <si>
    <t>Legal costs</t>
    <phoneticPr fontId="35" type="noConversion"/>
  </si>
  <si>
    <t>Promotion and marketing</t>
    <phoneticPr fontId="35" type="noConversion"/>
  </si>
  <si>
    <t>Other miscellaneous expenses</t>
    <phoneticPr fontId="35" type="noConversion"/>
  </si>
  <si>
    <t>MISCELLANEOUS EXPENSES Sub-total</t>
    <phoneticPr fontId="35" type="noConversion"/>
  </si>
  <si>
    <t xml:space="preserve">ABOVE-THE-LINE TOTAL </t>
    <phoneticPr fontId="35" type="noConversion"/>
  </si>
  <si>
    <t xml:space="preserve">BELOW-THE-LINE TOTAL </t>
    <phoneticPr fontId="35" type="noConversion"/>
  </si>
  <si>
    <t>ABOVE AND BELOW-THE-LINE TOTAL or COST OF SAMPLE COPY</t>
    <phoneticPr fontId="35" type="noConversion"/>
  </si>
  <si>
    <t>Deferred overheads</t>
    <phoneticPr fontId="35" type="noConversion"/>
  </si>
  <si>
    <t>OVERHEADS</t>
    <phoneticPr fontId="35" type="noConversion"/>
  </si>
  <si>
    <t>Overheads</t>
    <phoneticPr fontId="35" type="noConversion"/>
  </si>
  <si>
    <t>Foreign executive producer fees</t>
    <phoneticPr fontId="35" type="noConversion"/>
  </si>
  <si>
    <t>Deferred producer`s fee</t>
    <phoneticPr fontId="35" type="noConversion"/>
  </si>
  <si>
    <t>Other deferred grants and in-kind contributions / services</t>
    <phoneticPr fontId="35" type="noConversion"/>
  </si>
  <si>
    <t>OVERHEADS Sub-total</t>
    <phoneticPr fontId="35" type="noConversion"/>
  </si>
  <si>
    <t>TOTAL PRODUCTION BUDGET TOTAL or COST OF PRODUCTION</t>
    <phoneticPr fontId="35" type="noConversion"/>
  </si>
  <si>
    <t>Special effects, stunts, extras - personnel costs in the production phase</t>
    <phoneticPr fontId="35" type="noConversion"/>
  </si>
  <si>
    <t>Music- personnel costs in the production phase</t>
    <phoneticPr fontId="35" type="noConversion"/>
  </si>
  <si>
    <t>VFX - special visual effects - costs for services in the production phase</t>
    <phoneticPr fontId="35" type="noConversion"/>
  </si>
  <si>
    <t>Music -  costs for services in the production phase</t>
    <phoneticPr fontId="35" type="noConversion"/>
  </si>
  <si>
    <t>Post-production transport and travel expenses - costs for services in the production phase</t>
    <phoneticPr fontId="35" type="noConversion"/>
  </si>
  <si>
    <t>Location department (internal and external) - personnel costs in the production phase</t>
    <phoneticPr fontId="35" type="noConversion"/>
  </si>
  <si>
    <t>Director of photography -  production phase</t>
    <phoneticPr fontId="35" type="noConversion"/>
  </si>
  <si>
    <t>Equipment (camera, film and digital media) - personnel costs in the production phase</t>
    <phoneticPr fontId="35" type="noConversion"/>
  </si>
  <si>
    <t>Equipment (camera, film and digital media) - cost for servicess in the production phase</t>
    <phoneticPr fontId="35" type="noConversion"/>
  </si>
  <si>
    <t>Location department (internal and external) - personnel costs in the development and pre-production phase</t>
    <phoneticPr fontId="35" type="noConversion"/>
  </si>
  <si>
    <t>Props department (set design workers, toolmakers) - personnel costs in the production phase</t>
    <phoneticPr fontId="35" type="noConversion"/>
  </si>
  <si>
    <t>Development and printing laboratories - personnel costs in the production phase</t>
    <phoneticPr fontId="35" type="noConversion"/>
  </si>
  <si>
    <t>Visual post-production - personnel costs in the production phase</t>
    <phoneticPr fontId="35" type="noConversion"/>
  </si>
  <si>
    <t>Visual post-production - costs for services in the production phase</t>
    <phoneticPr fontId="35" type="noConversion"/>
  </si>
  <si>
    <t>Sound post-production - personnel costs in the production phase</t>
    <phoneticPr fontId="35" type="noConversion"/>
  </si>
  <si>
    <t>Sound post-production - costs for services in the production phase</t>
    <phoneticPr fontId="35" type="noConversion"/>
  </si>
  <si>
    <t>Editor - personnel costs in the production phase</t>
    <phoneticPr fontId="35" type="noConversion"/>
  </si>
  <si>
    <t>Editing - personnel costs in the production phase</t>
    <phoneticPr fontId="35" type="noConversion"/>
  </si>
  <si>
    <t>Editor - costs for services in the production phase</t>
    <phoneticPr fontId="35" type="noConversion"/>
  </si>
  <si>
    <t>Editing - costs for services in the production phase</t>
    <phoneticPr fontId="35" type="noConversion"/>
  </si>
  <si>
    <t>VFX - special visual effects - personnel costs in the production phase</t>
    <phoneticPr fontId="35" type="noConversion"/>
  </si>
  <si>
    <t>Travel and other expenses (hotel, travel, meals and per diem) - production phase</t>
    <phoneticPr fontId="35" type="noConversion"/>
  </si>
  <si>
    <t>Transport costs (including drivers) - personnel costs in the production phase</t>
    <phoneticPr fontId="35" type="noConversion"/>
  </si>
  <si>
    <t>Transport costs (including drivers) -  costs for services in the production phase</t>
    <phoneticPr fontId="35" type="noConversion"/>
  </si>
  <si>
    <t>Other expenses - personnel costs in the development and pre-production phase</t>
    <phoneticPr fontId="35" type="noConversion"/>
  </si>
  <si>
    <t>Other expenses - personnel costs in the production phase</t>
    <phoneticPr fontId="35" type="noConversion"/>
  </si>
  <si>
    <t>Other expenses - costs for services in the development and pre-production phase</t>
    <phoneticPr fontId="35" type="noConversion"/>
  </si>
  <si>
    <t>Other expenses - costs for services in the production phase</t>
    <phoneticPr fontId="35" type="noConversion"/>
  </si>
  <si>
    <t>PRE-PRODUCTION AND PRODUCTION Sub-total</t>
    <phoneticPr fontId="35" type="noConversion"/>
  </si>
  <si>
    <t>POST-PRODUCTION AND PROCESSING TECHNIQUES</t>
    <phoneticPr fontId="35" type="noConversion"/>
  </si>
  <si>
    <t>DIRECTION Sub-total</t>
    <phoneticPr fontId="35" type="noConversion"/>
  </si>
  <si>
    <t>Set design, theaters and buildings - personnel costs in the development and pre-production phase</t>
    <phoneticPr fontId="35" type="noConversion"/>
  </si>
  <si>
    <t>Set design, theaters and buildings - personnel costs in the production phase</t>
    <phoneticPr fontId="35" type="noConversion"/>
  </si>
  <si>
    <t>Set design, theaters and buildings - costs for services in the development and pre-production phase</t>
    <phoneticPr fontId="35" type="noConversion"/>
  </si>
  <si>
    <t>Set design, theaters and buildings - costs for services in the production phase</t>
    <phoneticPr fontId="35" type="noConversion"/>
  </si>
  <si>
    <t>DIRECTION</t>
    <phoneticPr fontId="35" type="noConversion"/>
  </si>
  <si>
    <t>Remuneration of the director (direction) - development and pre-production phase</t>
    <phoneticPr fontId="35" type="noConversion"/>
  </si>
  <si>
    <t>Remuneration of the director (direction) - production phase</t>
    <phoneticPr fontId="35" type="noConversion"/>
  </si>
  <si>
    <t>Other director-related costs (including agency costs) - development and pre-production phase</t>
    <phoneticPr fontId="35" type="noConversion"/>
  </si>
  <si>
    <t>Other director-related costs (including agency costs) - production phase</t>
    <phoneticPr fontId="35" type="noConversion"/>
  </si>
  <si>
    <t>1.5</t>
  </si>
  <si>
    <t>1.6</t>
  </si>
  <si>
    <t>1.7</t>
  </si>
  <si>
    <t>1.8</t>
  </si>
  <si>
    <t>1.9</t>
  </si>
  <si>
    <t>1.10</t>
  </si>
  <si>
    <t>1.11</t>
  </si>
  <si>
    <t>1.12</t>
  </si>
  <si>
    <t>1.13</t>
  </si>
  <si>
    <t>1.14</t>
  </si>
  <si>
    <t>Songwriter /composer - production phase</t>
    <phoneticPr fontId="35" type="noConversion"/>
  </si>
  <si>
    <t>Sound engineer - development and pre-production phase</t>
    <phoneticPr fontId="35" type="noConversion"/>
  </si>
  <si>
    <t>Sound engineer -production phase</t>
    <phoneticPr fontId="35" type="noConversion"/>
  </si>
  <si>
    <t>Sound department - personnel costs in the production phase</t>
    <phoneticPr fontId="35" type="noConversion"/>
  </si>
  <si>
    <t>Sound department - costs for services in the production phase</t>
    <phoneticPr fontId="35" type="noConversion"/>
  </si>
  <si>
    <t>Travel and other expenses (hotel, travel, meals and per diem) - development and pre-production phase</t>
    <phoneticPr fontId="35" type="noConversion"/>
  </si>
  <si>
    <t>Costume designer - production phase</t>
    <phoneticPr fontId="35" type="noConversion"/>
  </si>
  <si>
    <t>Makeup artist - development and pre-production stage</t>
    <phoneticPr fontId="35" type="noConversion"/>
  </si>
  <si>
    <t>Makeup artist - production stage</t>
    <phoneticPr fontId="35" type="noConversion"/>
  </si>
  <si>
    <t>Costumes, make-up artists, hairdressers - personnel costs in the development and pre-production phase</t>
    <phoneticPr fontId="35" type="noConversion"/>
  </si>
  <si>
    <t>Costumes, make-up artists, hairdressers - personnel costs in the production phase</t>
    <phoneticPr fontId="35" type="noConversion"/>
  </si>
  <si>
    <t>Costumes, make-up artists, hairdressers - costs for services in the development and pre-production phase</t>
    <phoneticPr fontId="35" type="noConversion"/>
  </si>
  <si>
    <t>Costumes, make-up artists, hairdressers - costs for services in the production phase</t>
    <phoneticPr fontId="35" type="noConversion"/>
  </si>
  <si>
    <t>Director of photography -  development and pre-production phase</t>
    <phoneticPr fontId="35" type="noConversion"/>
  </si>
  <si>
    <t>Produzione associata</t>
  </si>
  <si>
    <t>Categoria A - Lungometraggio di finzione con una durata minima di 52 minuti, a principale sfruttamento cinematografico</t>
  </si>
  <si>
    <t>CAST Sub-total</t>
    <phoneticPr fontId="35" type="noConversion"/>
  </si>
  <si>
    <t>Plot and script - production phase</t>
    <phoneticPr fontId="35" type="noConversion"/>
  </si>
  <si>
    <t>Adaptation rights / derivative rights - development and pre-production phase</t>
    <phoneticPr fontId="35" type="noConversion"/>
  </si>
  <si>
    <t>Adaptation rights / derivative rights - production phase</t>
    <phoneticPr fontId="35" type="noConversion"/>
  </si>
  <si>
    <t>Music rights - development and pre-production phase</t>
    <phoneticPr fontId="35" type="noConversion"/>
  </si>
  <si>
    <t>Music rights - production phase</t>
    <phoneticPr fontId="35" type="noConversion"/>
  </si>
  <si>
    <t>Purchase of other rights - development and pre-production phase</t>
    <phoneticPr fontId="35" type="noConversion"/>
  </si>
  <si>
    <t>Purchase of other rights - production phase</t>
    <phoneticPr fontId="35" type="noConversion"/>
  </si>
  <si>
    <t>Research of archive materials - development and pre-production phase</t>
    <phoneticPr fontId="35" type="noConversion"/>
  </si>
  <si>
    <t>Research of archive materials - production phase</t>
    <phoneticPr fontId="35" type="noConversion"/>
  </si>
  <si>
    <t>Other costs of writing and purchasing rights - development and pre-production phase</t>
    <phoneticPr fontId="35" type="noConversion"/>
  </si>
  <si>
    <t>Other costs of writing and purchasing rights - production phase</t>
    <phoneticPr fontId="35" type="noConversion"/>
  </si>
  <si>
    <t>Theatrical</t>
  </si>
  <si>
    <t>Free TV</t>
  </si>
  <si>
    <t>Pay TV</t>
  </si>
  <si>
    <t>Home Video</t>
  </si>
  <si>
    <t>A</t>
  </si>
  <si>
    <t>B</t>
  </si>
  <si>
    <t>C</t>
  </si>
  <si>
    <t>D</t>
  </si>
  <si>
    <t>E</t>
  </si>
  <si>
    <t>CATEGORIA</t>
  </si>
  <si>
    <t>NATURA GIURIDICA</t>
  </si>
  <si>
    <t>ESTIMATE</t>
    <phoneticPr fontId="35" type="noConversion"/>
  </si>
  <si>
    <t>Apulia</t>
    <phoneticPr fontId="35" type="noConversion"/>
  </si>
  <si>
    <t>Props department (set design workers, toolmakers) - costs for services in the production phase</t>
    <phoneticPr fontId="35" type="noConversion"/>
  </si>
  <si>
    <t>Special effects, stunts, extras - costs for services in the production phase</t>
    <phoneticPr fontId="35" type="noConversion"/>
  </si>
  <si>
    <t>Costume designer - development and pre-production phase</t>
    <phoneticPr fontId="35" type="noConversion"/>
  </si>
  <si>
    <t>ABOVE-THE-LINE TOTAL</t>
    <phoneticPr fontId="35" type="noConversion"/>
  </si>
  <si>
    <t>PRE-PRODUCTION AND PRODUCTION</t>
    <phoneticPr fontId="35" type="noConversion"/>
  </si>
  <si>
    <t>Production department - development and pre-production phase</t>
    <phoneticPr fontId="35" type="noConversion"/>
  </si>
  <si>
    <t xml:space="preserve"> Production department - production phase</t>
    <phoneticPr fontId="35" type="noConversion"/>
  </si>
  <si>
    <t>Direction department - development and pre-production phase</t>
    <phoneticPr fontId="35" type="noConversion"/>
  </si>
  <si>
    <t>Direction department - production phase</t>
    <phoneticPr fontId="35" type="noConversion"/>
  </si>
  <si>
    <t>Production Designer - development and pre-production phase</t>
    <phoneticPr fontId="35" type="noConversion"/>
  </si>
  <si>
    <t>Production Designer - production phase</t>
    <phoneticPr fontId="35" type="noConversion"/>
  </si>
  <si>
    <t>* Ai sensi dell'art.7 par.4, il progetto si considera concluso quando:
- le attività sono state realizzate integralmente,
- le spese sono state sostenute,
- abbia realizzato l’obiettivo per cui è stato ammesso a finanziamento, 
- sia stata consegnata la copia campione dell’opera audiovisiva.</t>
  </si>
  <si>
    <t>x</t>
  </si>
  <si>
    <t>SVOD</t>
  </si>
  <si>
    <t>7.1</t>
  </si>
  <si>
    <t>7.2</t>
  </si>
  <si>
    <t>7.3</t>
  </si>
  <si>
    <t>Producer`s fees</t>
  </si>
  <si>
    <t>7.4</t>
  </si>
  <si>
    <t>7.5</t>
  </si>
  <si>
    <t>7.6</t>
  </si>
  <si>
    <t>ESTIMATE Total</t>
    <phoneticPr fontId="35" type="noConversion"/>
  </si>
  <si>
    <t>SCRIPT AND PURCHASING RIGHTS</t>
    <phoneticPr fontId="35" type="noConversion"/>
  </si>
  <si>
    <t>Plot and script - development and pre-production phase</t>
    <phoneticPr fontId="35" type="noConversion"/>
  </si>
  <si>
    <t>Società in nome collettivo</t>
  </si>
  <si>
    <t>Società in accomandita semplice</t>
  </si>
  <si>
    <t>Società per azioni</t>
  </si>
  <si>
    <t>Società a responsabilità limitata</t>
  </si>
  <si>
    <t>Società a responsabilità limitata con un unico socio</t>
  </si>
  <si>
    <t xml:space="preserve">Società in accomandita per azioni </t>
  </si>
  <si>
    <t xml:space="preserve">Società cooperativa </t>
  </si>
  <si>
    <t>CONSUNTIVO</t>
  </si>
  <si>
    <t>Puglia</t>
  </si>
  <si>
    <t>Fuori Puglia</t>
  </si>
  <si>
    <t>Totale CONSUNTIVO</t>
  </si>
  <si>
    <t>1.2</t>
  </si>
  <si>
    <t>1.3</t>
  </si>
  <si>
    <t>1.4</t>
  </si>
  <si>
    <t>00/00/00</t>
  </si>
  <si>
    <t>2.3</t>
  </si>
  <si>
    <t>2.4</t>
  </si>
  <si>
    <t>2.5</t>
  </si>
  <si>
    <t>2.6</t>
  </si>
  <si>
    <t>3.1</t>
  </si>
  <si>
    <t>3.2</t>
  </si>
  <si>
    <t>3.3</t>
  </si>
  <si>
    <t>3.4</t>
  </si>
  <si>
    <t>4.1</t>
  </si>
  <si>
    <t>4.2</t>
  </si>
  <si>
    <t>4.3</t>
  </si>
  <si>
    <t>4.4</t>
  </si>
  <si>
    <t>4.5</t>
  </si>
  <si>
    <t>4.6</t>
  </si>
  <si>
    <t>4.7</t>
  </si>
  <si>
    <t>4.8</t>
  </si>
  <si>
    <t>4.9</t>
  </si>
  <si>
    <t>4.10</t>
  </si>
  <si>
    <t>4.11</t>
  </si>
  <si>
    <t>Email</t>
  </si>
  <si>
    <t>4.15</t>
  </si>
  <si>
    <t>4.16</t>
  </si>
  <si>
    <t>4.17</t>
  </si>
  <si>
    <t>4.18</t>
  </si>
  <si>
    <t>4.19</t>
  </si>
  <si>
    <t>4.20</t>
  </si>
  <si>
    <t>4.21</t>
  </si>
  <si>
    <t>4.22</t>
  </si>
  <si>
    <t>4.23</t>
  </si>
  <si>
    <t>4.24</t>
  </si>
  <si>
    <t>4.25</t>
  </si>
  <si>
    <t>4.26</t>
  </si>
  <si>
    <t>4.27</t>
  </si>
  <si>
    <t>4.28</t>
  </si>
  <si>
    <t>4.29</t>
  </si>
  <si>
    <t>4.30</t>
  </si>
  <si>
    <t>4.31</t>
  </si>
  <si>
    <t>4.32</t>
  </si>
  <si>
    <t>2.1</t>
  </si>
  <si>
    <t>2.2</t>
  </si>
  <si>
    <t>4.37</t>
  </si>
  <si>
    <t>4.38</t>
  </si>
  <si>
    <t>4.39</t>
  </si>
  <si>
    <t>4.40</t>
  </si>
  <si>
    <t>4.41</t>
  </si>
  <si>
    <t>4.42</t>
  </si>
  <si>
    <t>4.43</t>
  </si>
  <si>
    <t>4.44</t>
  </si>
  <si>
    <t>4.45</t>
  </si>
  <si>
    <t>4.46</t>
  </si>
  <si>
    <t>4.47</t>
  </si>
  <si>
    <t>4.48</t>
  </si>
  <si>
    <t>4.49</t>
  </si>
  <si>
    <t>4.50</t>
  </si>
  <si>
    <t>5.1</t>
  </si>
  <si>
    <t>5.2</t>
  </si>
  <si>
    <t>5.3</t>
  </si>
  <si>
    <t>5.4</t>
  </si>
  <si>
    <t>4.12</t>
  </si>
  <si>
    <t>4.13</t>
  </si>
  <si>
    <t>4.14</t>
  </si>
  <si>
    <t>5.9</t>
  </si>
  <si>
    <t>5.10</t>
  </si>
  <si>
    <t>5.11</t>
  </si>
  <si>
    <t>5.12</t>
  </si>
  <si>
    <t>5.13</t>
  </si>
  <si>
    <t>5.14</t>
  </si>
  <si>
    <t>5.15</t>
  </si>
  <si>
    <t>5.16</t>
  </si>
  <si>
    <t>5.17</t>
  </si>
  <si>
    <t>5.18</t>
  </si>
  <si>
    <t>5.19</t>
  </si>
  <si>
    <t>5.20</t>
  </si>
  <si>
    <t>6.1</t>
  </si>
  <si>
    <t>6.2</t>
  </si>
  <si>
    <t>6.3</t>
  </si>
  <si>
    <t>6.4</t>
  </si>
  <si>
    <t>6.5</t>
  </si>
  <si>
    <t>Completion bond</t>
  </si>
  <si>
    <t>6.6</t>
  </si>
  <si>
    <t>4.33</t>
  </si>
  <si>
    <t>4.34</t>
  </si>
  <si>
    <t>4.35</t>
  </si>
  <si>
    <t>4.36</t>
  </si>
  <si>
    <t>X</t>
  </si>
  <si>
    <t>perc.</t>
  </si>
  <si>
    <t xml:space="preserve"> </t>
  </si>
  <si>
    <t>Perc.</t>
  </si>
  <si>
    <t>forfait x  €</t>
  </si>
  <si>
    <t>Pre/post prod.</t>
  </si>
  <si>
    <t>Location Manager</t>
  </si>
  <si>
    <t>TIPOLOGIA PROGETTO</t>
  </si>
  <si>
    <t>TIPOLOGIA ACCORDO</t>
  </si>
  <si>
    <t>Coproduzione</t>
  </si>
  <si>
    <t>Production</t>
  </si>
  <si>
    <t>Production</t>
    <phoneticPr fontId="35" type="noConversion"/>
  </si>
  <si>
    <t>EDITING DEPARTMENT</t>
    <phoneticPr fontId="35" type="noConversion"/>
  </si>
  <si>
    <t>Sound editor</t>
    <phoneticPr fontId="35" type="noConversion"/>
  </si>
  <si>
    <t>TOTAL      06</t>
    <phoneticPr fontId="35" type="noConversion"/>
  </si>
  <si>
    <t>week x  €</t>
  </si>
  <si>
    <t>week x €</t>
  </si>
  <si>
    <t>Backstage</t>
  </si>
  <si>
    <t>Outside Apulia</t>
    <phoneticPr fontId="35" type="noConversion"/>
  </si>
  <si>
    <t>1.1</t>
  </si>
  <si>
    <t>BILANCIO TOTALE DI PRODUZIONE - Allegato 1c</t>
  </si>
  <si>
    <t>Categoria B - Opera di finzione singola televisiva con una durata complessiva minima di 90 minuti, destinata principalmente alla trasmissione televisiva</t>
  </si>
  <si>
    <t>Categoria B - Opera di finzione singola web con una durata complessiva minima di 90 minuti, destinata principalmente alla trasmissione SVOD</t>
  </si>
  <si>
    <t>Categoria B - Opera di finzione seriale televisiva con una durata complessiva minima di 90 minuti, destinata principalmente alla trasmissione televisiva</t>
  </si>
  <si>
    <t>Categoria B - Opera di finzione seriale web con una durata complessiva minima di 90 minuti, destinata principalmente alla trasmissione SVOD</t>
  </si>
  <si>
    <t xml:space="preserve"> x  €</t>
  </si>
  <si>
    <t>n.</t>
  </si>
  <si>
    <t>x  €</t>
  </si>
  <si>
    <t xml:space="preserve">Hard Disk  </t>
  </si>
  <si>
    <t xml:space="preserve">Grading </t>
  </si>
  <si>
    <t>Conforming</t>
  </si>
  <si>
    <t>h. x €</t>
  </si>
  <si>
    <t>Runners</t>
  </si>
  <si>
    <t>flat</t>
  </si>
  <si>
    <t>Video Assist</t>
  </si>
  <si>
    <t>pres. x  €</t>
  </si>
  <si>
    <t>€</t>
  </si>
  <si>
    <t>%</t>
  </si>
  <si>
    <t>Categoria C - Documentario creativo con una durata minima di 52 minuti, a principale sfruttamento cinematografico</t>
  </si>
  <si>
    <t>Categoria C - Documentario creativo singolo, non principalmente destinato allo sfruttamento cinematografico</t>
  </si>
  <si>
    <t>Categoria C - Documentario creativo seriale, non principalmente destinato allo sfruttamento cinematografico</t>
  </si>
  <si>
    <t>Categoria D - Lungometraggio di animazione con una durata minima di 52 minuti</t>
  </si>
  <si>
    <t>Categoria D - Opera seriale di animazione con una durata minima di 24 minuti</t>
  </si>
  <si>
    <t>Categoria E - Cortometraggio di finzione con una durata inferiore ai 52 minuti</t>
  </si>
  <si>
    <t>Categoria E - Cortometraggio musicale (videoclip)</t>
  </si>
  <si>
    <t>5.5</t>
  </si>
  <si>
    <t>5.6</t>
  </si>
  <si>
    <t>5.7</t>
  </si>
  <si>
    <t>5.8</t>
  </si>
  <si>
    <t>GRAND TOTAL</t>
    <phoneticPr fontId="35" type="noConversion"/>
  </si>
  <si>
    <t>Digital document digitally signed in accordance with the consolidated Presidential Decree of December 28th 2000, No. 445 of Legislative Decree No. 82 and its related rules, of 7 March 2005, which replaces paper text and handwritten signature</t>
    <phoneticPr fontId="35" type="noConversion"/>
  </si>
  <si>
    <t>Production Manager</t>
    <phoneticPr fontId="35" type="noConversion"/>
  </si>
  <si>
    <t>Unit Manager</t>
    <phoneticPr fontId="35" type="noConversion"/>
  </si>
  <si>
    <t>Production Assistant</t>
    <phoneticPr fontId="35" type="noConversion"/>
  </si>
  <si>
    <t>Production Accountant</t>
    <phoneticPr fontId="35" type="noConversion"/>
  </si>
  <si>
    <t>Dailies</t>
  </si>
  <si>
    <t>Dailies</t>
    <phoneticPr fontId="35" type="noConversion"/>
  </si>
  <si>
    <t>Overtime</t>
    <phoneticPr fontId="35" type="noConversion"/>
  </si>
  <si>
    <t>TOTAL    07</t>
    <phoneticPr fontId="35" type="noConversion"/>
  </si>
  <si>
    <t xml:space="preserve">Dailies </t>
  </si>
  <si>
    <t>WORKERS</t>
    <phoneticPr fontId="35" type="noConversion"/>
  </si>
  <si>
    <t>Gaffer</t>
    <phoneticPr fontId="35" type="noConversion"/>
  </si>
  <si>
    <t>Key Grip</t>
    <phoneticPr fontId="35" type="noConversion"/>
  </si>
  <si>
    <t>Generator Operators</t>
    <phoneticPr fontId="35" type="noConversion"/>
  </si>
  <si>
    <t>Production</t>
    <phoneticPr fontId="35" type="noConversion"/>
  </si>
  <si>
    <t>number</t>
  </si>
  <si>
    <t>number</t>
    <phoneticPr fontId="35" type="noConversion"/>
  </si>
  <si>
    <t>TECHNICAL STAFF</t>
    <phoneticPr fontId="35" type="noConversion"/>
  </si>
  <si>
    <t>Film editor</t>
    <phoneticPr fontId="35" type="noConversion"/>
  </si>
  <si>
    <t>Unit photographer</t>
    <phoneticPr fontId="35" type="noConversion"/>
  </si>
  <si>
    <t>Sound technician</t>
    <phoneticPr fontId="35" type="noConversion"/>
  </si>
  <si>
    <t>Boom operator</t>
    <phoneticPr fontId="35" type="noConversion"/>
  </si>
  <si>
    <t>Set decorator</t>
    <phoneticPr fontId="35" type="noConversion"/>
  </si>
  <si>
    <t>Social charges related to the cast - development and pre-production phase</t>
  </si>
  <si>
    <t xml:space="preserve">Social charges related to the cast - production phase </t>
  </si>
  <si>
    <t>Social charges relating to personnel costs - development and pre-production phase</t>
  </si>
  <si>
    <t>Social charges relating to personnel costs - production phase</t>
  </si>
  <si>
    <t>Social charges for post-production and processing techniques personnel</t>
  </si>
  <si>
    <t>Social charges of writing staff and purchasing rights - development and pre-production phase</t>
  </si>
  <si>
    <t>Social charges of writing staff and purchasing rights - production phase</t>
  </si>
  <si>
    <t>Social charges of directing personnel - development and pre-production phase</t>
  </si>
  <si>
    <t>Social charges of directing personnel - production phase</t>
  </si>
  <si>
    <t>Travel lead actors / Director</t>
    <phoneticPr fontId="35" type="noConversion"/>
  </si>
  <si>
    <t>Travel film crew/actors</t>
    <phoneticPr fontId="35" type="noConversion"/>
  </si>
  <si>
    <t>Tailoring and laundry materials</t>
    <phoneticPr fontId="35" type="noConversion"/>
  </si>
  <si>
    <t>Damages and indemnities</t>
    <phoneticPr fontId="35" type="noConversion"/>
  </si>
  <si>
    <t>TOTAL  10</t>
    <phoneticPr fontId="35" type="noConversion"/>
  </si>
  <si>
    <t>Scene vehicles and watercraft</t>
    <phoneticPr fontId="35" type="noConversion"/>
  </si>
  <si>
    <t xml:space="preserve">Scene food and beverage </t>
    <phoneticPr fontId="35" type="noConversion"/>
  </si>
  <si>
    <t>Scene animals</t>
    <phoneticPr fontId="35" type="noConversion"/>
  </si>
  <si>
    <t>Propmaster materials</t>
    <phoneticPr fontId="35" type="noConversion"/>
  </si>
  <si>
    <t>Scene plants and flowers</t>
    <phoneticPr fontId="35" type="noConversion"/>
  </si>
  <si>
    <t>Special objects</t>
    <phoneticPr fontId="35" type="noConversion"/>
  </si>
  <si>
    <t>Rain effect</t>
    <phoneticPr fontId="35" type="noConversion"/>
  </si>
  <si>
    <t>TOTAL  11</t>
    <phoneticPr fontId="35" type="noConversion"/>
  </si>
  <si>
    <t>Rental of studios</t>
    <phoneticPr fontId="35" type="noConversion"/>
  </si>
  <si>
    <t>TOTAL  12</t>
    <phoneticPr fontId="35" type="noConversion"/>
  </si>
  <si>
    <t>THEATERS AND CONSTRUCTIONS</t>
    <phoneticPr fontId="35" type="noConversion"/>
  </si>
  <si>
    <t>REAL LIFE INTERIORS</t>
    <phoneticPr fontId="35" type="noConversion"/>
  </si>
  <si>
    <t>Railway station / Airport</t>
    <phoneticPr fontId="35" type="noConversion"/>
  </si>
  <si>
    <t>Damages and indemnities</t>
    <phoneticPr fontId="35" type="noConversion"/>
  </si>
  <si>
    <t>TOTAL  13</t>
    <phoneticPr fontId="35" type="noConversion"/>
  </si>
  <si>
    <t>TECHNICAL EQUIPMENT</t>
    <phoneticPr fontId="35" type="noConversion"/>
  </si>
  <si>
    <t>Camera Rental</t>
    <phoneticPr fontId="35" type="noConversion"/>
  </si>
  <si>
    <t>Grip materials</t>
    <phoneticPr fontId="35" type="noConversion"/>
  </si>
  <si>
    <t>Digital document digitally signed in accordance with the consolidated Presidential Decree of December 28th 2000, No. 445 of Legislative Decree No. 82 and its related rules, of 7 March 2005, which replaces paper text and handwritten signature</t>
    <phoneticPr fontId="35" type="noConversion"/>
  </si>
  <si>
    <t>Nights</t>
    <phoneticPr fontId="35" type="noConversion"/>
  </si>
  <si>
    <t>shifts x €</t>
  </si>
  <si>
    <t>MUSIC</t>
    <phoneticPr fontId="35" type="noConversion"/>
  </si>
  <si>
    <t>TOTAL  19</t>
    <phoneticPr fontId="35" type="noConversion"/>
  </si>
  <si>
    <t>TOTAL  20</t>
    <phoneticPr fontId="35" type="noConversion"/>
  </si>
  <si>
    <t>Secondary actors</t>
    <phoneticPr fontId="35" type="noConversion"/>
  </si>
  <si>
    <t>Minor Roles</t>
    <phoneticPr fontId="35" type="noConversion"/>
  </si>
  <si>
    <t>Secondary actor consultancy</t>
    <phoneticPr fontId="35" type="noConversion"/>
  </si>
  <si>
    <t xml:space="preserve"> Stand-ins and stunt doubles</t>
    <phoneticPr fontId="35" type="noConversion"/>
  </si>
  <si>
    <t>Group leader</t>
    <phoneticPr fontId="35" type="noConversion"/>
  </si>
  <si>
    <t>Group leader assistant</t>
    <phoneticPr fontId="35" type="noConversion"/>
  </si>
  <si>
    <t>TOTAL   09</t>
    <phoneticPr fontId="35" type="noConversion"/>
  </si>
  <si>
    <t>Rental and purchase of cast costumes</t>
    <phoneticPr fontId="35" type="noConversion"/>
  </si>
  <si>
    <t>Hairdressing materials</t>
    <phoneticPr fontId="35" type="noConversion"/>
  </si>
  <si>
    <t>Hairstyle wigs</t>
    <phoneticPr fontId="35" type="noConversion"/>
  </si>
  <si>
    <t>Hair stylist</t>
    <phoneticPr fontId="35" type="noConversion"/>
  </si>
  <si>
    <t>Makeup artist</t>
    <phoneticPr fontId="35" type="noConversion"/>
  </si>
  <si>
    <t>Propmaster</t>
    <phoneticPr fontId="35" type="noConversion"/>
  </si>
  <si>
    <t>TOTAL 08</t>
    <phoneticPr fontId="35" type="noConversion"/>
  </si>
  <si>
    <t>Medical expenses</t>
    <phoneticPr fontId="35" type="noConversion"/>
  </si>
  <si>
    <t>Notary and legal fees</t>
    <phoneticPr fontId="35" type="noConversion"/>
  </si>
  <si>
    <t>Press office</t>
    <phoneticPr fontId="35" type="noConversion"/>
  </si>
  <si>
    <t>Passive interest</t>
    <phoneticPr fontId="35" type="noConversion"/>
  </si>
  <si>
    <t>Stationery</t>
    <phoneticPr fontId="35" type="noConversion"/>
  </si>
  <si>
    <t>Office rental and cleaning</t>
    <phoneticPr fontId="35" type="noConversion"/>
  </si>
  <si>
    <t>Workplace safety</t>
    <phoneticPr fontId="35" type="noConversion"/>
  </si>
  <si>
    <t>Miscellanea</t>
    <phoneticPr fontId="35" type="noConversion"/>
  </si>
  <si>
    <t>Casting director lead roles (no s.c.)</t>
  </si>
  <si>
    <t>LEAD ACTORS</t>
    <phoneticPr fontId="35" type="noConversion"/>
  </si>
  <si>
    <t>Allowances Director and lead actors</t>
    <phoneticPr fontId="35" type="noConversion"/>
  </si>
  <si>
    <t>Deliveries</t>
    <phoneticPr fontId="35" type="noConversion"/>
  </si>
  <si>
    <t xml:space="preserve">pers. X days </t>
  </si>
  <si>
    <t>TOTAL     15</t>
    <phoneticPr fontId="35" type="noConversion"/>
  </si>
  <si>
    <t>Memory cards</t>
    <phoneticPr fontId="35" type="noConversion"/>
  </si>
  <si>
    <t>DIGITAL MEDIA AND FILM</t>
    <phoneticPr fontId="35" type="noConversion"/>
  </si>
  <si>
    <t>TOTAL  16</t>
    <phoneticPr fontId="35" type="noConversion"/>
  </si>
  <si>
    <t>TOTAL    17</t>
    <phoneticPr fontId="35" type="noConversion"/>
  </si>
  <si>
    <t>TOTAL   21</t>
    <phoneticPr fontId="35" type="noConversion"/>
  </si>
  <si>
    <t>INSURANCE</t>
    <phoneticPr fontId="35" type="noConversion"/>
  </si>
  <si>
    <t>Guarantees</t>
    <phoneticPr fontId="35" type="noConversion"/>
  </si>
  <si>
    <t>TOTAL   22</t>
    <phoneticPr fontId="35" type="noConversion"/>
  </si>
  <si>
    <t>MISCELLANEOUS EXPENSES</t>
    <phoneticPr fontId="35" type="noConversion"/>
  </si>
  <si>
    <t>TOTAL   23</t>
    <phoneticPr fontId="35" type="noConversion"/>
  </si>
  <si>
    <t>TOTAL     24</t>
    <phoneticPr fontId="35" type="noConversion"/>
  </si>
  <si>
    <t>Lamp consumption</t>
    <phoneticPr fontId="35" type="noConversion"/>
  </si>
  <si>
    <t>Consumables</t>
    <phoneticPr fontId="35" type="noConversion"/>
  </si>
  <si>
    <t>Photographic material</t>
    <phoneticPr fontId="35" type="noConversion"/>
  </si>
  <si>
    <t>Gaffer materials</t>
    <phoneticPr fontId="35" type="noConversion"/>
  </si>
  <si>
    <t xml:space="preserve">Operator and steadycam materials </t>
    <phoneticPr fontId="35" type="noConversion"/>
  </si>
  <si>
    <t>Special equipment (platforms, drones, helicopters, etc)</t>
    <phoneticPr fontId="35" type="noConversion"/>
  </si>
  <si>
    <t>TOTAL   14</t>
    <phoneticPr fontId="35" type="noConversion"/>
  </si>
  <si>
    <t>Indoor rentals</t>
    <phoneticPr fontId="0" type="noConversion"/>
  </si>
  <si>
    <t>Outdoor rentals</t>
    <phoneticPr fontId="0" type="noConversion"/>
  </si>
  <si>
    <t>Occupation of private spaces</t>
    <phoneticPr fontId="35" type="noConversion"/>
  </si>
  <si>
    <t>Venue rentals</t>
    <phoneticPr fontId="35" type="noConversion"/>
  </si>
  <si>
    <t>TOTAL     18</t>
    <phoneticPr fontId="35" type="noConversion"/>
  </si>
  <si>
    <t>POST-PRODUCTION</t>
    <phoneticPr fontId="35" type="noConversion"/>
  </si>
  <si>
    <t>Post-production flat rate</t>
    <phoneticPr fontId="35" type="noConversion"/>
  </si>
  <si>
    <t>Flat rate subtitles</t>
    <phoneticPr fontId="35" type="noConversion"/>
  </si>
  <si>
    <t>Entertainment</t>
    <phoneticPr fontId="35" type="noConversion"/>
  </si>
  <si>
    <t>Botticella (II gruppo)</t>
    <phoneticPr fontId="35" type="noConversion"/>
  </si>
  <si>
    <t>Adaptations/Accomodations</t>
    <phoneticPr fontId="35" type="noConversion"/>
  </si>
  <si>
    <t>LABORATORY PROCESSING</t>
    <phoneticPr fontId="35" type="noConversion"/>
  </si>
  <si>
    <t>Other video processing</t>
    <phoneticPr fontId="35" type="noConversion"/>
  </si>
  <si>
    <t>PRE-PRODUCTION</t>
    <phoneticPr fontId="35" type="noConversion"/>
  </si>
  <si>
    <t>On site visits</t>
    <phoneticPr fontId="35" type="noConversion"/>
  </si>
  <si>
    <t>Photographs</t>
    <phoneticPr fontId="35" type="noConversion"/>
  </si>
  <si>
    <t>Travel Preparation</t>
    <phoneticPr fontId="35" type="noConversion"/>
  </si>
  <si>
    <t>Entertainment</t>
    <phoneticPr fontId="35" type="noConversion"/>
  </si>
  <si>
    <t>Costume supervisor</t>
    <phoneticPr fontId="35" type="noConversion"/>
  </si>
  <si>
    <t>Key costumer</t>
    <phoneticPr fontId="35" type="noConversion"/>
  </si>
  <si>
    <t>Loading / unloading</t>
    <phoneticPr fontId="35" type="noConversion"/>
  </si>
  <si>
    <t>Loading/unloading</t>
  </si>
  <si>
    <t>takes x €</t>
  </si>
  <si>
    <t>takes</t>
  </si>
  <si>
    <t>Propmaster box rental</t>
    <phoneticPr fontId="35" type="noConversion"/>
  </si>
  <si>
    <t>Hair and makeup box rental</t>
    <phoneticPr fontId="35" type="noConversion"/>
  </si>
  <si>
    <t>Scene requirements</t>
    <phoneticPr fontId="35" type="noConversion"/>
  </si>
  <si>
    <t xml:space="preserve">Gaffer and Grip box rentals </t>
    <phoneticPr fontId="35" type="noConversion"/>
  </si>
  <si>
    <t>Propmaster box rental</t>
    <phoneticPr fontId="35" type="noConversion"/>
  </si>
  <si>
    <t>Various box rentals</t>
    <phoneticPr fontId="35" type="noConversion"/>
  </si>
  <si>
    <t>Propmaster vans</t>
    <phoneticPr fontId="35" type="noConversion"/>
  </si>
  <si>
    <t>Mobile tailoring</t>
    <phoneticPr fontId="35" type="noConversion"/>
  </si>
  <si>
    <t>Makeup trailers</t>
    <phoneticPr fontId="35" type="noConversion"/>
  </si>
  <si>
    <t>Tricamper</t>
    <phoneticPr fontId="35" type="noConversion"/>
  </si>
  <si>
    <t>Camera vans</t>
    <phoneticPr fontId="35" type="noConversion"/>
  </si>
  <si>
    <t>Group operation</t>
    <phoneticPr fontId="35" type="noConversion"/>
  </si>
  <si>
    <t>Service boats</t>
    <phoneticPr fontId="35" type="noConversion"/>
  </si>
  <si>
    <t>Foreign Executive Producers Fee</t>
    <phoneticPr fontId="35" type="noConversion"/>
  </si>
  <si>
    <t>Overheads</t>
    <phoneticPr fontId="35" type="noConversion"/>
  </si>
  <si>
    <t>Deferred overheads</t>
    <phoneticPr fontId="35" type="noConversion"/>
  </si>
  <si>
    <t>Deferred Producer`s fee</t>
    <phoneticPr fontId="35" type="noConversion"/>
  </si>
  <si>
    <t>Other deferred contributions and/or in kind/services</t>
    <phoneticPr fontId="35" type="noConversion"/>
  </si>
  <si>
    <t>Digital document digitally signed in accordance with the consolidated Presidential Decree of December 28th 2000, No. 445 of Legislative Decree No. 82 and its related rules, of 7 March 2005, which replaces paper text and handwritten signature</t>
    <phoneticPr fontId="35" type="noConversion"/>
  </si>
  <si>
    <t>Digital document digitally signed in accordance with the consolidated Presidential Decree of December 28th 2000, No. 445 of Legislative Decree No. 82 and its related rules, of 7 March 2005, which replaces paper text and handwritten signature</t>
    <phoneticPr fontId="35" type="noConversion"/>
  </si>
  <si>
    <t>Independent producers</t>
    <phoneticPr fontId="35" type="noConversion"/>
  </si>
  <si>
    <t>Applicant producer</t>
    <phoneticPr fontId="35" type="noConversion"/>
  </si>
  <si>
    <r>
      <t>PRODU</t>
    </r>
    <r>
      <rPr>
        <b/>
        <sz val="10"/>
        <color indexed="9"/>
        <rFont val="Calibri"/>
        <family val="2"/>
      </rPr>
      <t>CER AND PARTNERED PRODUCERS</t>
    </r>
    <r>
      <rPr>
        <b/>
        <sz val="10"/>
        <color theme="0"/>
        <rFont val="Calibri"/>
        <family val="2"/>
        <scheme val="minor"/>
      </rPr>
      <t>(ITALIAN)</t>
    </r>
    <phoneticPr fontId="35" type="noConversion"/>
  </si>
  <si>
    <t>Non Independent producers</t>
    <phoneticPr fontId="35" type="noConversion"/>
  </si>
  <si>
    <r>
      <t xml:space="preserve"> Over The Top (OTT)</t>
    </r>
    <r>
      <rPr>
        <sz val="10"/>
        <color indexed="8"/>
        <rFont val="Calibri"/>
        <family val="2"/>
      </rPr>
      <t xml:space="preserve"> producer</t>
    </r>
    <phoneticPr fontId="35" type="noConversion"/>
  </si>
  <si>
    <t>Other Italian Producers</t>
    <phoneticPr fontId="35" type="noConversion"/>
  </si>
  <si>
    <r>
      <t>Producer`s fee (</t>
    </r>
    <r>
      <rPr>
        <sz val="10"/>
        <color indexed="8"/>
        <rFont val="Calibri"/>
        <family val="2"/>
      </rPr>
      <t>deferred as well</t>
    </r>
    <r>
      <rPr>
        <sz val="10"/>
        <color theme="1"/>
        <rFont val="Calibri"/>
        <family val="2"/>
        <scheme val="minor"/>
      </rPr>
      <t>)</t>
    </r>
    <phoneticPr fontId="35" type="noConversion"/>
  </si>
  <si>
    <t>FOREIGN COPRODUCERS</t>
    <phoneticPr fontId="35" type="noConversion"/>
  </si>
  <si>
    <r>
      <t>Produ</t>
    </r>
    <r>
      <rPr>
        <sz val="10"/>
        <color indexed="8"/>
        <rFont val="Calibri"/>
        <family val="2"/>
      </rPr>
      <t>cers</t>
    </r>
    <phoneticPr fontId="35" type="noConversion"/>
  </si>
  <si>
    <r>
      <t xml:space="preserve"> TV</t>
    </r>
    <r>
      <rPr>
        <sz val="10"/>
        <color indexed="8"/>
        <rFont val="Calibri"/>
        <family val="2"/>
      </rPr>
      <t xml:space="preserve"> broadcasters</t>
    </r>
    <phoneticPr fontId="35" type="noConversion"/>
  </si>
  <si>
    <t>TV broadcasters</t>
    <phoneticPr fontId="35" type="noConversion"/>
  </si>
  <si>
    <r>
      <t>Over The Top (OTT)</t>
    </r>
    <r>
      <rPr>
        <sz val="10"/>
        <color indexed="8"/>
        <rFont val="Calibri"/>
        <family val="2"/>
      </rPr>
      <t xml:space="preserve"> producers</t>
    </r>
    <phoneticPr fontId="35" type="noConversion"/>
  </si>
  <si>
    <t>Others</t>
    <phoneticPr fontId="35" type="noConversion"/>
  </si>
  <si>
    <t>Technical personnel</t>
    <phoneticPr fontId="35" type="noConversion"/>
  </si>
  <si>
    <t>Actor auditions</t>
    <phoneticPr fontId="0" type="noConversion"/>
  </si>
  <si>
    <t>Foley artist</t>
    <phoneticPr fontId="35" type="noConversion"/>
  </si>
  <si>
    <t>Dubbing assistant</t>
    <phoneticPr fontId="35" type="noConversion"/>
  </si>
  <si>
    <t>Dubbing stage</t>
    <phoneticPr fontId="35" type="noConversion"/>
  </si>
  <si>
    <t>Soundtrack synchronization</t>
    <phoneticPr fontId="35" type="noConversion"/>
  </si>
  <si>
    <t>Video repertoire</t>
    <phoneticPr fontId="35" type="noConversion"/>
  </si>
  <si>
    <t>Production designer Architect</t>
    <phoneticPr fontId="35" type="noConversion"/>
  </si>
  <si>
    <t>Assistant production designer/set designer</t>
    <phoneticPr fontId="35" type="noConversion"/>
  </si>
  <si>
    <t>Post-production supervisor</t>
    <phoneticPr fontId="35" type="noConversion"/>
  </si>
  <si>
    <t>Clerk</t>
    <phoneticPr fontId="35" type="noConversion"/>
  </si>
  <si>
    <t xml:space="preserve"> Hair/makeup assistant</t>
    <phoneticPr fontId="35" type="noConversion"/>
  </si>
  <si>
    <t>Wardrobe Supervisor/Head tailor/seamstress</t>
    <phoneticPr fontId="35" type="noConversion"/>
  </si>
  <si>
    <t>Workers</t>
    <phoneticPr fontId="35" type="noConversion"/>
  </si>
  <si>
    <t>Generics</t>
    <phoneticPr fontId="35" type="noConversion"/>
  </si>
  <si>
    <t>Final 4k version</t>
    <phoneticPr fontId="35" type="noConversion"/>
  </si>
  <si>
    <t>Miscellanea laboratory</t>
    <phoneticPr fontId="35" type="noConversion"/>
  </si>
  <si>
    <t>Laboratory flat rate</t>
    <phoneticPr fontId="35" type="noConversion"/>
  </si>
  <si>
    <t>Locomotion reimbursments</t>
    <phoneticPr fontId="35" type="noConversion"/>
  </si>
  <si>
    <t>Mileage</t>
    <phoneticPr fontId="0" type="noConversion"/>
  </si>
  <si>
    <t>CONFIRMED FUNDING TOTAL</t>
    <phoneticPr fontId="35" type="noConversion"/>
  </si>
  <si>
    <t>PRODUCTION COST TOTAL</t>
    <phoneticPr fontId="35" type="noConversion"/>
  </si>
  <si>
    <t xml:space="preserve">Producer to which the coverage is associated </t>
    <phoneticPr fontId="35" type="noConversion"/>
  </si>
  <si>
    <t>Confirmed coverage: yes / no, and possible reference to the deed certifying it</t>
    <phoneticPr fontId="35" type="noConversion"/>
  </si>
  <si>
    <t>Confirmed coverage: yes / no, and possible reference to the deed certifying it</t>
    <phoneticPr fontId="35" type="noConversion"/>
  </si>
  <si>
    <t>Confirmed coverage: yes / no, and possible reference to the deed certifying it</t>
    <phoneticPr fontId="35" type="noConversion"/>
  </si>
  <si>
    <t>Producer to which the coverage is associated and VAT number</t>
    <phoneticPr fontId="35" type="noConversion"/>
  </si>
  <si>
    <t>Lender and VAT number</t>
    <phoneticPr fontId="35" type="noConversion"/>
  </si>
  <si>
    <t>Company Social Charges</t>
  </si>
  <si>
    <t>Company Social Charges</t>
    <phoneticPr fontId="35" type="noConversion"/>
  </si>
  <si>
    <t xml:space="preserve"> Company Social Charges</t>
    <phoneticPr fontId="35" type="noConversion"/>
  </si>
  <si>
    <t>Damages and breakages</t>
    <phoneticPr fontId="35" type="noConversion"/>
  </si>
  <si>
    <t>Damages and breakages</t>
    <phoneticPr fontId="35" type="noConversion"/>
  </si>
  <si>
    <t>FINANCIAL CONTRIBUTION OF PRIVATE THIRD PARTIES</t>
    <phoneticPr fontId="35" type="noConversion"/>
  </si>
  <si>
    <t>Venture Capital Contributions (External Investors) - for cinematographic works only</t>
    <phoneticPr fontId="35" type="noConversion"/>
  </si>
  <si>
    <t>Other contributions from third parties (sponsors)</t>
    <phoneticPr fontId="35" type="noConversion"/>
  </si>
  <si>
    <t>Product Placement</t>
    <phoneticPr fontId="35" type="noConversion"/>
  </si>
  <si>
    <t>PRE-SALES ITALY</t>
    <phoneticPr fontId="35" type="noConversion"/>
  </si>
  <si>
    <t>Other</t>
    <phoneticPr fontId="35" type="noConversion"/>
  </si>
  <si>
    <t>PRE-SALES ABROAD</t>
    <phoneticPr fontId="35" type="noConversion"/>
  </si>
  <si>
    <r>
      <t>Pre</t>
    </r>
    <r>
      <rPr>
        <sz val="10"/>
        <color indexed="8"/>
        <rFont val="Calibri"/>
        <family val="2"/>
      </rPr>
      <t>sales abroad</t>
    </r>
    <phoneticPr fontId="35" type="noConversion"/>
  </si>
  <si>
    <t>MINIMUM GUARANTEED ITALY</t>
    <phoneticPr fontId="35" type="noConversion"/>
  </si>
  <si>
    <t>Rights Italy - all rights</t>
    <phoneticPr fontId="35" type="noConversion"/>
  </si>
  <si>
    <t>MINIMUM GUARANTEED ABROAD</t>
    <phoneticPr fontId="35" type="noConversion"/>
  </si>
  <si>
    <r>
      <t>Minim</t>
    </r>
    <r>
      <rPr>
        <sz val="10"/>
        <color indexed="8"/>
        <rFont val="Calibri"/>
        <family val="2"/>
      </rPr>
      <t>um Guaranteed Abroad</t>
    </r>
    <phoneticPr fontId="35" type="noConversion"/>
  </si>
  <si>
    <t>PUBLIC FINANCING</t>
    <phoneticPr fontId="35" type="noConversion"/>
  </si>
  <si>
    <t>Supranational financing</t>
    <phoneticPr fontId="35" type="noConversion"/>
  </si>
  <si>
    <t>State funding (MiBACT - Cinema and Audiovisual Fund)</t>
    <phoneticPr fontId="35" type="noConversion"/>
  </si>
  <si>
    <t>Other state funding</t>
    <phoneticPr fontId="35" type="noConversion"/>
  </si>
  <si>
    <t>Regional funding (to be indicated Apulia Film Fund)</t>
    <phoneticPr fontId="35" type="noConversion"/>
  </si>
  <si>
    <t>Other public funding</t>
    <phoneticPr fontId="35" type="noConversion"/>
  </si>
  <si>
    <t xml:space="preserve">Producer to which the coverage is associated </t>
    <phoneticPr fontId="35" type="noConversion"/>
  </si>
  <si>
    <t>Lender</t>
    <phoneticPr fontId="35" type="noConversion"/>
  </si>
  <si>
    <t>Benefit reference (name)</t>
    <phoneticPr fontId="35" type="noConversion"/>
  </si>
  <si>
    <t>Amount</t>
    <phoneticPr fontId="35" type="noConversion"/>
  </si>
  <si>
    <t>FINANCIAL PLAN TOTAL</t>
    <phoneticPr fontId="35" type="noConversion"/>
  </si>
  <si>
    <t>Credits and optical printers</t>
    <phoneticPr fontId="35" type="noConversion"/>
  </si>
  <si>
    <r>
      <t>FINANCIAL PLAN</t>
    </r>
    <r>
      <rPr>
        <b/>
        <sz val="12"/>
        <color theme="0"/>
        <rFont val="Calibri"/>
        <family val="2"/>
        <scheme val="minor"/>
      </rPr>
      <t xml:space="preserve"> - A</t>
    </r>
    <r>
      <rPr>
        <b/>
        <sz val="12"/>
        <color indexed="9"/>
        <rFont val="Calibri"/>
        <family val="2"/>
      </rPr>
      <t>nnex</t>
    </r>
    <r>
      <rPr>
        <b/>
        <sz val="12"/>
        <color theme="0"/>
        <rFont val="Calibri"/>
        <family val="2"/>
        <scheme val="minor"/>
      </rPr>
      <t xml:space="preserve"> 1d</t>
    </r>
  </si>
  <si>
    <t>COST DETAIL</t>
  </si>
  <si>
    <t>Script</t>
  </si>
  <si>
    <t>Translation</t>
  </si>
  <si>
    <t>Agencies</t>
  </si>
  <si>
    <t>DIRECTION</t>
  </si>
  <si>
    <t>appear./take</t>
  </si>
  <si>
    <t>Actor consultancy</t>
  </si>
  <si>
    <t>Total Above-the-line costs</t>
  </si>
  <si>
    <t>PRODUCTION</t>
  </si>
  <si>
    <t>Exec. producer - including S.C.-</t>
  </si>
  <si>
    <t>flatrate x  €</t>
  </si>
  <si>
    <r>
      <t>1</t>
    </r>
    <r>
      <rPr>
        <vertAlign val="superscript"/>
        <sz val="10"/>
        <rFont val="Calibri (Corpo)_x0000_"/>
      </rPr>
      <t>st</t>
    </r>
    <r>
      <rPr>
        <sz val="10"/>
        <rFont val="Calibri (Corpo)_x0000_"/>
      </rPr>
      <t xml:space="preserve"> Assistant director</t>
    </r>
  </si>
  <si>
    <r>
      <t>2</t>
    </r>
    <r>
      <rPr>
        <vertAlign val="superscript"/>
        <sz val="10"/>
        <rFont val="Calibri (Corpo)_x0000_"/>
      </rPr>
      <t>nd</t>
    </r>
    <r>
      <rPr>
        <sz val="10"/>
        <rFont val="Calibri (Corpo)_x0000_"/>
      </rPr>
      <t xml:space="preserve"> Assistant Director</t>
    </r>
  </si>
  <si>
    <t>Script supervisor</t>
  </si>
  <si>
    <t>Assistant editor</t>
  </si>
  <si>
    <r>
      <t>2</t>
    </r>
    <r>
      <rPr>
        <vertAlign val="superscript"/>
        <sz val="10"/>
        <rFont val="Calibri (Corpo)_x0000_"/>
      </rPr>
      <t>nd</t>
    </r>
    <r>
      <rPr>
        <sz val="10"/>
        <rFont val="Calibri (Corpo)_x0000_"/>
      </rPr>
      <t xml:space="preserve"> Assistant editor</t>
    </r>
  </si>
  <si>
    <t xml:space="preserve">Director of Photography  </t>
  </si>
  <si>
    <t xml:space="preserve">Camera operator  </t>
  </si>
  <si>
    <r>
      <t>1</t>
    </r>
    <r>
      <rPr>
        <vertAlign val="superscript"/>
        <sz val="10"/>
        <rFont val="Calibri (Corpo)_x0000_"/>
      </rPr>
      <t>st</t>
    </r>
    <r>
      <rPr>
        <sz val="10"/>
        <rFont val="Calibri (Corpo)_x0000_"/>
      </rPr>
      <t xml:space="preserve"> assistant camera/ DIT</t>
    </r>
  </si>
  <si>
    <t>2nd assistant camera / Data</t>
  </si>
  <si>
    <t>Underwater operator  / steadycam</t>
  </si>
  <si>
    <t>Assistant set decorator</t>
  </si>
  <si>
    <t>Costume designer</t>
  </si>
  <si>
    <t>Assistant makeup artist\added</t>
  </si>
  <si>
    <t>hours worked  X</t>
  </si>
  <si>
    <t>Nights</t>
  </si>
  <si>
    <t>Electricians  (X num.)</t>
  </si>
  <si>
    <t>Grips (X num.)</t>
  </si>
  <si>
    <t>Prep./recons.</t>
  </si>
  <si>
    <t>Dressers/Seamstresses/Tailors    (X num.)</t>
  </si>
  <si>
    <t>Assistant propmaster (X num.)</t>
  </si>
  <si>
    <t>Scene Technicians (X num.)</t>
  </si>
  <si>
    <t>Carpenters (X num.)</t>
  </si>
  <si>
    <t>Set painters (X n.)</t>
  </si>
  <si>
    <t>Drivers   (X num.)</t>
  </si>
  <si>
    <t>ARTISTIC PERSONNEL</t>
  </si>
  <si>
    <t>Minors and attendants</t>
  </si>
  <si>
    <t>Casting  integrations</t>
  </si>
  <si>
    <t>COSTUMES</t>
  </si>
  <si>
    <t>Makeup materials</t>
  </si>
  <si>
    <t>Accessories</t>
  </si>
  <si>
    <t>SET DESIGN</t>
  </si>
  <si>
    <t xml:space="preserve">Furniture / Upholstery </t>
  </si>
  <si>
    <t>FX materials</t>
  </si>
  <si>
    <t>Sound App. Rental</t>
  </si>
  <si>
    <t>Colour gels and accessories</t>
  </si>
  <si>
    <t>Assistant camera  - DIT box rental</t>
  </si>
  <si>
    <t>Steadycam rental</t>
  </si>
  <si>
    <t>EXTERIORS</t>
  </si>
  <si>
    <t>Occupation of public spaces ZTL</t>
  </si>
  <si>
    <t xml:space="preserve">days. </t>
  </si>
  <si>
    <t xml:space="preserve">days </t>
  </si>
  <si>
    <t>Allowances Actors (X num.)</t>
  </si>
  <si>
    <t>Allowances film crew (X n.)</t>
  </si>
  <si>
    <t>Hotel Director and Lead Actors</t>
  </si>
  <si>
    <t>Hotel Actors (X num.)</t>
  </si>
  <si>
    <t>Hotel  Crew(X n.)</t>
  </si>
  <si>
    <t>Catering</t>
  </si>
  <si>
    <t>Catering- generic and various</t>
  </si>
  <si>
    <t>Security and fire safety</t>
  </si>
  <si>
    <t>Safety and first aid</t>
  </si>
  <si>
    <t>TRANSPORT</t>
  </si>
  <si>
    <t xml:space="preserve">Cars and minibuses (X num.) </t>
  </si>
  <si>
    <t>Vans    (X num.)</t>
  </si>
  <si>
    <t>Cinemobile (mobile projection room)</t>
  </si>
  <si>
    <t>hours of movement  X</t>
  </si>
  <si>
    <t>Scene Negatives X metres</t>
  </si>
  <si>
    <t xml:space="preserve"> Scene negatives developing X mt.</t>
  </si>
  <si>
    <t>Colour Correction</t>
  </si>
  <si>
    <t>Digital Special Effects and Digital Post</t>
  </si>
  <si>
    <t xml:space="preserve">AVID rental or similar    </t>
  </si>
  <si>
    <t xml:space="preserve"> Protools rental or similar</t>
  </si>
  <si>
    <t>Trascriptions</t>
  </si>
  <si>
    <t>Dubbing Director</t>
  </si>
  <si>
    <t>Dubbers</t>
  </si>
  <si>
    <t>Premix and mixing stage</t>
  </si>
  <si>
    <t>Flat rate</t>
  </si>
  <si>
    <t>Dolby Rights</t>
  </si>
  <si>
    <t>Hotel Preparation - N.</t>
  </si>
  <si>
    <t>pers. X days</t>
  </si>
  <si>
    <t>Allowance Preparation - N.</t>
  </si>
  <si>
    <t>Catering, Bars and Restaurants</t>
  </si>
  <si>
    <t>Postal and telecomunications</t>
  </si>
  <si>
    <t>Locomotion</t>
  </si>
  <si>
    <t>Bars and restaurants</t>
  </si>
  <si>
    <t>Total Below-the-Line Costs</t>
  </si>
  <si>
    <t xml:space="preserve">Total Above and Below-the-Line Costs </t>
  </si>
  <si>
    <t>UNEXPECTED EXPENSES, OVERHEADS AND PRODUCER FEE</t>
  </si>
  <si>
    <r>
      <t>ANALYTICAL BUDGET OF PRODUCTION COSTS IN APULIA</t>
    </r>
    <r>
      <rPr>
        <b/>
        <sz val="11"/>
        <color theme="0"/>
        <rFont val="Calibri"/>
        <family val="2"/>
        <scheme val="minor"/>
      </rPr>
      <t xml:space="preserve"> - A</t>
    </r>
    <r>
      <rPr>
        <b/>
        <sz val="11"/>
        <color indexed="9"/>
        <rFont val="Calibri"/>
        <family val="2"/>
      </rPr>
      <t>nnex</t>
    </r>
    <r>
      <rPr>
        <b/>
        <sz val="11"/>
        <color theme="0"/>
        <rFont val="Calibri"/>
        <family val="2"/>
        <scheme val="minor"/>
      </rPr>
      <t xml:space="preserve"> 1b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</si>
</sst>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00\ &quot;€&quot;_-;\-* #,##0.00\ &quot;€&quot;_-;_-* &quot;-&quot;??\ &quot;€&quot;_-;_-@"/>
    <numFmt numFmtId="165" formatCode="dd/mm/yy;@"/>
    <numFmt numFmtId="166" formatCode="0.0%"/>
    <numFmt numFmtId="167" formatCode="_-* #,##0.00_-;\-* #,##0.00_-;_-* \-??_-;_-@_-"/>
    <numFmt numFmtId="168" formatCode="_-* #,##0_-;\-* #,##0_-;_-* \-_-;_-@_-"/>
    <numFmt numFmtId="169" formatCode="0.0"/>
    <numFmt numFmtId="170" formatCode="00"/>
    <numFmt numFmtId="171" formatCode="00#"/>
    <numFmt numFmtId="172" formatCode="#,##0.0"/>
    <numFmt numFmtId="173" formatCode="_-[$€-410]\ * #,##0.00_-;\-[$€-410]\ * #,##0.00_-;_-[$€-410]\ * &quot;-&quot;??_-;_-@_-"/>
  </numFmts>
  <fonts count="56">
    <font>
      <sz val="10"/>
      <color indexed="8"/>
      <name val="Times New Roman"/>
      <charset val="204"/>
    </font>
    <font>
      <sz val="12"/>
      <color theme="1"/>
      <name val="Calibri"/>
      <family val="2"/>
      <scheme val="minor"/>
    </font>
    <font>
      <sz val="10"/>
      <color theme="1"/>
      <name val="Calibri"/>
      <family val="2"/>
      <scheme val="minor"/>
    </font>
    <font>
      <b/>
      <sz val="10"/>
      <color theme="1"/>
      <name val="Calibri"/>
      <family val="2"/>
      <scheme val="minor"/>
    </font>
    <font>
      <sz val="10"/>
      <color indexed="8"/>
      <name val="Times New Roman"/>
      <family val="1"/>
    </font>
    <font>
      <b/>
      <sz val="12"/>
      <color theme="0"/>
      <name val="Calibri"/>
      <family val="2"/>
      <scheme val="minor"/>
    </font>
    <font>
      <sz val="10"/>
      <color indexed="8"/>
      <name val="Calibri"/>
      <family val="2"/>
    </font>
    <font>
      <sz val="11"/>
      <color indexed="8"/>
      <name val="Arial"/>
      <family val="2"/>
    </font>
    <font>
      <sz val="11"/>
      <color indexed="8"/>
      <name val="Calibri"/>
      <family val="2"/>
    </font>
    <font>
      <b/>
      <u/>
      <sz val="12"/>
      <color indexed="8"/>
      <name val="Calibri"/>
      <family val="2"/>
    </font>
    <font>
      <sz val="11"/>
      <name val="Arial"/>
      <family val="2"/>
    </font>
    <font>
      <b/>
      <sz val="11"/>
      <color indexed="8"/>
      <name val="Calibri"/>
      <family val="2"/>
    </font>
    <font>
      <b/>
      <sz val="10"/>
      <color indexed="8"/>
      <name val="Calibri"/>
      <family val="2"/>
    </font>
    <font>
      <sz val="10"/>
      <color indexed="8"/>
      <name val="Calibri"/>
      <family val="2"/>
    </font>
    <font>
      <sz val="10"/>
      <color rgb="FF000000"/>
      <name val="Calibri"/>
      <family val="2"/>
      <scheme val="minor"/>
    </font>
    <font>
      <b/>
      <sz val="10"/>
      <color rgb="FFA6A6A6"/>
      <name val="Calibri"/>
      <family val="2"/>
      <scheme val="minor"/>
    </font>
    <font>
      <b/>
      <sz val="10"/>
      <color rgb="FF000000"/>
      <name val="Calibri"/>
      <family val="2"/>
      <scheme val="minor"/>
    </font>
    <font>
      <i/>
      <sz val="8"/>
      <color rgb="FF000000"/>
      <name val="Calibri"/>
      <family val="2"/>
      <scheme val="minor"/>
    </font>
    <font>
      <sz val="9"/>
      <color rgb="FF000000"/>
      <name val="Calibri"/>
      <family val="2"/>
      <scheme val="minor"/>
    </font>
    <font>
      <sz val="8"/>
      <color rgb="FF000000"/>
      <name val="Calibri"/>
      <family val="2"/>
      <scheme val="minor"/>
    </font>
    <font>
      <i/>
      <sz val="8"/>
      <color indexed="8"/>
      <name val="Calibri (Corpo)_x0000_"/>
    </font>
    <font>
      <i/>
      <sz val="8"/>
      <color indexed="8"/>
      <name val="Calibri (Corpo)_x0000_"/>
    </font>
    <font>
      <sz val="7"/>
      <color indexed="8"/>
      <name val="Times New Roman"/>
      <family val="1"/>
    </font>
    <font>
      <sz val="10"/>
      <name val="Arial"/>
      <family val="2"/>
    </font>
    <font>
      <sz val="9"/>
      <name val="Geneva"/>
      <family val="2"/>
    </font>
    <font>
      <sz val="10"/>
      <name val="Calibri"/>
      <family val="2"/>
      <scheme val="minor"/>
    </font>
    <font>
      <b/>
      <sz val="10"/>
      <name val="Calibri"/>
      <family val="2"/>
      <scheme val="minor"/>
    </font>
    <font>
      <b/>
      <sz val="12"/>
      <name val="Calibri"/>
      <family val="2"/>
      <scheme val="minor"/>
    </font>
    <font>
      <sz val="10"/>
      <color indexed="10"/>
      <name val="Calibri"/>
      <family val="2"/>
      <scheme val="minor"/>
    </font>
    <font>
      <sz val="14"/>
      <name val="Calibri"/>
      <family val="2"/>
      <scheme val="minor"/>
    </font>
    <font>
      <b/>
      <sz val="10"/>
      <color theme="0"/>
      <name val="Calibri"/>
      <family val="2"/>
      <scheme val="minor"/>
    </font>
    <font>
      <sz val="10"/>
      <color theme="0"/>
      <name val="Calibri"/>
      <family val="2"/>
      <scheme val="minor"/>
    </font>
    <font>
      <b/>
      <sz val="11"/>
      <color theme="0"/>
      <name val="Calibri"/>
      <family val="2"/>
      <scheme val="minor"/>
    </font>
    <font>
      <i/>
      <sz val="11"/>
      <color indexed="8"/>
      <name val="Calibri"/>
      <family val="2"/>
    </font>
    <font>
      <sz val="11"/>
      <color theme="2" tint="-9.9978637043366805E-2"/>
      <name val="Calibri"/>
      <family val="2"/>
      <scheme val="minor"/>
    </font>
    <font>
      <sz val="8"/>
      <name val="Verdana"/>
      <family val="2"/>
    </font>
    <font>
      <b/>
      <sz val="11"/>
      <color indexed="9"/>
      <name val="Calibri"/>
      <family val="2"/>
    </font>
    <font>
      <b/>
      <sz val="12"/>
      <color indexed="9"/>
      <name val="Calibri"/>
      <family val="2"/>
    </font>
    <font>
      <i/>
      <sz val="8"/>
      <color indexed="8"/>
      <name val="Calibri"/>
      <family val="2"/>
    </font>
    <font>
      <sz val="9"/>
      <color indexed="8"/>
      <name val="Calibri"/>
      <family val="2"/>
    </font>
    <font>
      <b/>
      <sz val="9"/>
      <color indexed="8"/>
      <name val="Calibri"/>
      <family val="2"/>
    </font>
    <font>
      <b/>
      <sz val="10"/>
      <color indexed="9"/>
      <name val="Calibri"/>
      <family val="2"/>
    </font>
    <font>
      <b/>
      <sz val="8"/>
      <name val="Calibri (Corpo)_x0000_"/>
    </font>
    <font>
      <b/>
      <sz val="10"/>
      <name val="Calibri (Corpo)_x0000_"/>
    </font>
    <font>
      <sz val="10"/>
      <name val="Calibri (Corpo)_x0000_"/>
    </font>
    <font>
      <sz val="8"/>
      <name val="Calibri (Corpo)_x0000_"/>
    </font>
    <font>
      <b/>
      <sz val="11"/>
      <name val="Calibri (Corpo)_x0000_"/>
    </font>
    <font>
      <b/>
      <sz val="12"/>
      <name val="Calibri (Corpo)_x0000_"/>
    </font>
    <font>
      <sz val="12"/>
      <name val="Calibri (Corpo)_x0000_"/>
    </font>
    <font>
      <vertAlign val="superscript"/>
      <sz val="10"/>
      <name val="Calibri (Corpo)_x0000_"/>
    </font>
    <font>
      <u/>
      <sz val="8"/>
      <name val="Calibri (Corpo)_x0000_"/>
    </font>
    <font>
      <sz val="6"/>
      <name val="Calibri (Corpo)_x0000_"/>
    </font>
    <font>
      <sz val="11"/>
      <name val="Calibri (Corpo)_x0000_"/>
    </font>
    <font>
      <b/>
      <sz val="14"/>
      <name val="Calibri (Corpo)_x0000_"/>
    </font>
    <font>
      <sz val="14"/>
      <name val="Calibri (Corpo)_x0000_"/>
    </font>
    <font>
      <i/>
      <sz val="8"/>
      <name val="Calibri (Corpo)_x0000_"/>
    </font>
  </fonts>
  <fills count="9">
    <fill>
      <patternFill patternType="none"/>
    </fill>
    <fill>
      <patternFill patternType="gray125"/>
    </fill>
    <fill>
      <patternFill patternType="solid">
        <fgColor theme="0"/>
        <bgColor theme="0"/>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6DCE4"/>
        <bgColor rgb="FF000000"/>
      </patternFill>
    </fill>
    <fill>
      <patternFill patternType="solid">
        <fgColor theme="3" tint="0.59999389629810485"/>
        <bgColor indexed="64"/>
      </patternFill>
    </fill>
    <fill>
      <patternFill patternType="solid">
        <fgColor theme="0"/>
        <bgColor indexed="64"/>
      </patternFill>
    </fill>
    <fill>
      <patternFill patternType="solid">
        <fgColor indexed="9"/>
        <bgColor indexed="64"/>
      </patternFill>
    </fill>
  </fills>
  <borders count="139">
    <border>
      <left/>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rgb="FFBFBFBF"/>
      </top>
      <bottom style="medium">
        <color rgb="FFBFBFBF"/>
      </bottom>
      <diagonal/>
    </border>
    <border>
      <left/>
      <right/>
      <top/>
      <bottom style="medium">
        <color rgb="FFBFBFBF"/>
      </bottom>
      <diagonal/>
    </border>
    <border>
      <left style="medium">
        <color rgb="FFBFBFBF"/>
      </left>
      <right/>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
      <left/>
      <right style="thick">
        <color rgb="FF000000"/>
      </right>
      <top/>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theme="0" tint="-0.34998626667073579"/>
      </right>
      <top style="medium">
        <color rgb="FFBFBFBF"/>
      </top>
      <bottom style="medium">
        <color rgb="FFBFBFB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rgb="FFA6A6A6"/>
      </top>
      <bottom style="medium">
        <color rgb="FFBFBFBF"/>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BFBFBF"/>
      </left>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int="-0.34998626667073579"/>
      </top>
      <bottom style="medium">
        <color rgb="FFA6A6A6"/>
      </bottom>
      <diagonal/>
    </border>
    <border>
      <left/>
      <right style="medium">
        <color theme="0" tint="-0.34998626667073579"/>
      </right>
      <top style="medium">
        <color theme="0" tint="-0.34998626667073579"/>
      </top>
      <bottom style="medium">
        <color rgb="FFA6A6A6"/>
      </bottom>
      <diagonal/>
    </border>
    <border>
      <left/>
      <right style="thin">
        <color theme="2" tint="-9.9978637043366805E-2"/>
      </right>
      <top style="thin">
        <color theme="2" tint="-9.9978637043366805E-2"/>
      </top>
      <bottom style="thin">
        <color theme="2" tint="-9.9978637043366805E-2"/>
      </bottom>
      <diagonal/>
    </border>
    <border>
      <left style="medium">
        <color theme="2" tint="-0.249977111117893"/>
      </left>
      <right/>
      <top style="medium">
        <color theme="2" tint="-0.249977111117893"/>
      </top>
      <bottom style="medium">
        <color rgb="FFBFBFBF"/>
      </bottom>
      <diagonal/>
    </border>
    <border>
      <left/>
      <right/>
      <top style="medium">
        <color theme="2" tint="-0.249977111117893"/>
      </top>
      <bottom style="medium">
        <color rgb="FFBFBFBF"/>
      </bottom>
      <diagonal/>
    </border>
    <border>
      <left style="medium">
        <color rgb="FFBFBFBF"/>
      </left>
      <right/>
      <top style="medium">
        <color theme="2" tint="-0.249977111117893"/>
      </top>
      <bottom/>
      <diagonal/>
    </border>
    <border>
      <left/>
      <right style="medium">
        <color rgb="FFA6A6A6"/>
      </right>
      <top style="medium">
        <color theme="2" tint="-0.249977111117893"/>
      </top>
      <bottom/>
      <diagonal/>
    </border>
    <border>
      <left/>
      <right/>
      <top style="medium">
        <color theme="2" tint="-0.249977111117893"/>
      </top>
      <bottom/>
      <diagonal/>
    </border>
    <border>
      <left style="medium">
        <color theme="0" tint="-0.34998626667073579"/>
      </left>
      <right style="medium">
        <color theme="2" tint="-0.249977111117893"/>
      </right>
      <top style="medium">
        <color theme="2" tint="-0.249977111117893"/>
      </top>
      <bottom style="medium">
        <color theme="0" tint="-0.34998626667073579"/>
      </bottom>
      <diagonal/>
    </border>
    <border>
      <left style="medium">
        <color theme="2" tint="-0.249977111117893"/>
      </left>
      <right/>
      <top style="medium">
        <color rgb="FFBFBFBF"/>
      </top>
      <bottom style="medium">
        <color rgb="FFBFBFBF"/>
      </bottom>
      <diagonal/>
    </border>
    <border>
      <left style="medium">
        <color theme="0" tint="-0.34998626667073579"/>
      </left>
      <right style="medium">
        <color theme="2" tint="-0.249977111117893"/>
      </right>
      <top style="medium">
        <color theme="0" tint="-0.34998626667073579"/>
      </top>
      <bottom style="medium">
        <color theme="0" tint="-0.34998626667073579"/>
      </bottom>
      <diagonal/>
    </border>
    <border>
      <left style="medium">
        <color theme="2" tint="-0.249977111117893"/>
      </left>
      <right/>
      <top style="medium">
        <color rgb="FFA6A6A6"/>
      </top>
      <bottom style="medium">
        <color theme="2" tint="-0.249977111117893"/>
      </bottom>
      <diagonal/>
    </border>
    <border>
      <left/>
      <right/>
      <top style="medium">
        <color rgb="FFA6A6A6"/>
      </top>
      <bottom style="medium">
        <color theme="2" tint="-0.249977111117893"/>
      </bottom>
      <diagonal/>
    </border>
    <border>
      <left/>
      <right style="medium">
        <color rgb="FFA6A6A6"/>
      </right>
      <top style="medium">
        <color rgb="FFA6A6A6"/>
      </top>
      <bottom style="medium">
        <color theme="2" tint="-0.249977111117893"/>
      </bottom>
      <diagonal/>
    </border>
    <border>
      <left style="medium">
        <color rgb="FFA6A6A6"/>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medium">
        <color theme="0" tint="-0.34998626667073579"/>
      </left>
      <right style="medium">
        <color rgb="FFBFBFBF"/>
      </right>
      <top style="medium">
        <color theme="0" tint="-0.34998626667073579"/>
      </top>
      <bottom style="medium">
        <color theme="0" tint="-0.34998626667073579"/>
      </bottom>
      <diagonal/>
    </border>
    <border>
      <left style="medium">
        <color rgb="FFBFBFBF"/>
      </left>
      <right style="medium">
        <color rgb="FFBFBFBF"/>
      </right>
      <top style="medium">
        <color theme="0" tint="-0.34998626667073579"/>
      </top>
      <bottom style="medium">
        <color theme="0" tint="-0.34998626667073579"/>
      </bottom>
      <diagonal/>
    </border>
    <border>
      <left style="thin">
        <color theme="2" tint="-9.9978637043366805E-2"/>
      </left>
      <right/>
      <top/>
      <bottom/>
      <diagonal/>
    </border>
    <border>
      <left/>
      <right style="thin">
        <color theme="2" tint="-9.9978637043366805E-2"/>
      </right>
      <top/>
      <bottom/>
      <diagonal/>
    </border>
    <border>
      <left style="medium">
        <color theme="0" tint="-0.34998626667073579"/>
      </left>
      <right/>
      <top style="medium">
        <color theme="0" tint="-0.34998626667073579"/>
      </top>
      <bottom style="medium">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style="medium">
        <color theme="0" tint="-0.34998626667073579"/>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s>
  <cellStyleXfs count="8">
    <xf numFmtId="0" fontId="0" fillId="0" borderId="0"/>
    <xf numFmtId="44" fontId="1" fillId="0" borderId="0" applyFont="0" applyFill="0" applyBorder="0" applyAlignment="0" applyProtection="0"/>
    <xf numFmtId="9" fontId="4" fillId="0" borderId="0" applyFont="0" applyFill="0" applyBorder="0" applyAlignment="0" applyProtection="0"/>
    <xf numFmtId="0" fontId="7" fillId="0" borderId="0"/>
    <xf numFmtId="0" fontId="23" fillId="0" borderId="0"/>
    <xf numFmtId="167" fontId="24" fillId="0" borderId="0" applyFill="0" applyBorder="0" applyAlignment="0" applyProtection="0"/>
    <xf numFmtId="168" fontId="24" fillId="0" borderId="0" applyFill="0" applyBorder="0" applyAlignment="0" applyProtection="0"/>
    <xf numFmtId="9" fontId="23" fillId="0" borderId="0" applyFont="0" applyFill="0" applyBorder="0" applyAlignment="0" applyProtection="0"/>
  </cellStyleXfs>
  <cellXfs count="605">
    <xf numFmtId="0" fontId="0" fillId="0" borderId="0" xfId="0"/>
    <xf numFmtId="0" fontId="2" fillId="0" borderId="0" xfId="0" applyFont="1" applyFill="1" applyBorder="1" applyAlignment="1">
      <alignment horizontal="left" vertical="center"/>
    </xf>
    <xf numFmtId="0" fontId="8" fillId="0" borderId="0" xfId="3" applyFont="1" applyAlignment="1">
      <alignment vertical="center"/>
    </xf>
    <xf numFmtId="0" fontId="7" fillId="0" borderId="0" xfId="3" applyFont="1" applyAlignment="1"/>
    <xf numFmtId="0" fontId="14" fillId="0" borderId="0" xfId="0" applyFont="1" applyAlignment="1">
      <alignment vertical="center"/>
    </xf>
    <xf numFmtId="0" fontId="14" fillId="0" borderId="0" xfId="0" applyFont="1"/>
    <xf numFmtId="0" fontId="15" fillId="0" borderId="0" xfId="0" applyFont="1" applyAlignment="1">
      <alignment horizontal="center" vertical="center"/>
    </xf>
    <xf numFmtId="0" fontId="16" fillId="0" borderId="0" xfId="0" applyFont="1" applyAlignment="1">
      <alignment vertical="center"/>
    </xf>
    <xf numFmtId="0" fontId="14" fillId="0" borderId="14"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justify" vertical="center"/>
    </xf>
    <xf numFmtId="0" fontId="14" fillId="4" borderId="13" xfId="0" applyFont="1" applyFill="1" applyBorder="1" applyAlignment="1">
      <alignment vertical="center" wrapText="1"/>
    </xf>
    <xf numFmtId="0" fontId="14" fillId="4" borderId="38"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6" borderId="34" xfId="0" applyFont="1" applyFill="1" applyBorder="1" applyAlignment="1">
      <alignment horizontal="center"/>
    </xf>
    <xf numFmtId="165" fontId="14" fillId="0" borderId="14" xfId="0" applyNumberFormat="1" applyFont="1" applyBorder="1" applyAlignment="1">
      <alignment horizontal="center" vertical="center" wrapText="1"/>
    </xf>
    <xf numFmtId="0" fontId="14" fillId="4" borderId="39" xfId="0" applyFont="1" applyFill="1" applyBorder="1"/>
    <xf numFmtId="0" fontId="14" fillId="4" borderId="0" xfId="0" applyFont="1" applyFill="1" applyBorder="1"/>
    <xf numFmtId="165" fontId="14" fillId="0" borderId="34" xfId="0" applyNumberFormat="1" applyFont="1" applyBorder="1" applyAlignment="1">
      <alignment horizontal="center" vertical="center" wrapText="1"/>
    </xf>
    <xf numFmtId="0" fontId="14" fillId="4" borderId="16" xfId="0" applyFont="1" applyFill="1" applyBorder="1" applyAlignment="1">
      <alignment horizontal="center" vertical="center" wrapText="1"/>
    </xf>
    <xf numFmtId="0" fontId="16" fillId="4" borderId="16" xfId="0" applyFont="1" applyFill="1" applyBorder="1" applyAlignment="1">
      <alignment horizontal="center" vertical="center" wrapText="1"/>
    </xf>
    <xf numFmtId="166" fontId="14" fillId="4" borderId="34" xfId="2" applyNumberFormat="1" applyFont="1" applyFill="1" applyBorder="1" applyAlignment="1">
      <alignment horizontal="center"/>
    </xf>
    <xf numFmtId="44" fontId="16" fillId="4" borderId="34" xfId="1" applyFont="1" applyFill="1" applyBorder="1" applyAlignment="1">
      <alignment vertical="center" wrapText="1"/>
    </xf>
    <xf numFmtId="44" fontId="16" fillId="4" borderId="34" xfId="1" applyFont="1" applyFill="1" applyBorder="1" applyAlignment="1">
      <alignment horizontal="justify" vertical="center" wrapText="1"/>
    </xf>
    <xf numFmtId="44" fontId="14" fillId="4" borderId="34" xfId="1" applyFont="1" applyFill="1" applyBorder="1" applyAlignment="1">
      <alignment horizontal="justify" vertical="center" wrapText="1"/>
    </xf>
    <xf numFmtId="0" fontId="16" fillId="4" borderId="34" xfId="0" applyFont="1" applyFill="1" applyBorder="1" applyAlignment="1">
      <alignment horizontal="right" vertical="center" wrapText="1"/>
    </xf>
    <xf numFmtId="0" fontId="14" fillId="4" borderId="46" xfId="0" applyFont="1" applyFill="1" applyBorder="1" applyAlignment="1">
      <alignment horizontal="center" vertical="center" wrapText="1"/>
    </xf>
    <xf numFmtId="14" fontId="14" fillId="0" borderId="47" xfId="0" applyNumberFormat="1" applyFont="1" applyBorder="1"/>
    <xf numFmtId="0" fontId="25" fillId="0" borderId="0" xfId="4" applyFont="1" applyFill="1"/>
    <xf numFmtId="0" fontId="27" fillId="0" borderId="50" xfId="4" applyFont="1" applyFill="1" applyBorder="1" applyAlignment="1">
      <alignment horizontal="center"/>
    </xf>
    <xf numFmtId="169" fontId="27" fillId="0" borderId="50" xfId="4" applyNumberFormat="1" applyFont="1" applyFill="1" applyBorder="1" applyAlignment="1">
      <alignment horizontal="center"/>
    </xf>
    <xf numFmtId="4" fontId="27" fillId="0" borderId="50" xfId="4" applyNumberFormat="1" applyFont="1" applyFill="1" applyBorder="1" applyAlignment="1">
      <alignment horizontal="right"/>
    </xf>
    <xf numFmtId="0" fontId="25" fillId="0" borderId="0" xfId="4" applyFont="1" applyFill="1" applyAlignment="1">
      <alignment horizontal="center"/>
    </xf>
    <xf numFmtId="0" fontId="25" fillId="8" borderId="0" xfId="4" applyFont="1" applyFill="1"/>
    <xf numFmtId="0" fontId="28" fillId="8" borderId="0" xfId="4" applyFont="1" applyFill="1"/>
    <xf numFmtId="0" fontId="25" fillId="0" borderId="0" xfId="4" applyFont="1" applyFill="1" applyAlignment="1">
      <alignment vertical="top"/>
    </xf>
    <xf numFmtId="0" fontId="26" fillId="8" borderId="0" xfId="4" applyFont="1" applyFill="1"/>
    <xf numFmtId="169" fontId="25" fillId="0" borderId="0" xfId="4" applyNumberFormat="1" applyFont="1" applyFill="1" applyAlignment="1">
      <alignment horizontal="center"/>
    </xf>
    <xf numFmtId="4" fontId="25" fillId="0" borderId="0" xfId="4" applyNumberFormat="1" applyFont="1" applyFill="1" applyAlignment="1">
      <alignment horizontal="right"/>
    </xf>
    <xf numFmtId="0" fontId="27" fillId="0" borderId="71" xfId="4" applyFont="1" applyFill="1" applyBorder="1" applyAlignment="1" applyProtection="1">
      <alignment horizontal="center"/>
      <protection locked="0"/>
    </xf>
    <xf numFmtId="0" fontId="27" fillId="0" borderId="72" xfId="4" applyFont="1" applyFill="1" applyBorder="1" applyAlignment="1">
      <alignment horizontal="center"/>
    </xf>
    <xf numFmtId="44" fontId="14" fillId="0" borderId="34" xfId="1" applyFont="1" applyFill="1" applyBorder="1" applyAlignment="1">
      <alignment vertical="center" wrapText="1"/>
    </xf>
    <xf numFmtId="0" fontId="14" fillId="0" borderId="85" xfId="0" applyFont="1" applyBorder="1"/>
    <xf numFmtId="0" fontId="14" fillId="4" borderId="91" xfId="0" applyFont="1" applyFill="1" applyBorder="1" applyAlignment="1">
      <alignment horizontal="center" vertical="center" wrapText="1"/>
    </xf>
    <xf numFmtId="9" fontId="14" fillId="4" borderId="93" xfId="2" applyFont="1" applyFill="1" applyBorder="1" applyAlignment="1">
      <alignment vertical="center" wrapText="1"/>
    </xf>
    <xf numFmtId="0" fontId="14" fillId="6" borderId="93" xfId="0" applyFont="1" applyFill="1" applyBorder="1" applyAlignment="1">
      <alignment horizontal="center"/>
    </xf>
    <xf numFmtId="0" fontId="14" fillId="4" borderId="101" xfId="0" applyFont="1" applyFill="1" applyBorder="1" applyAlignment="1">
      <alignment vertical="center" wrapText="1"/>
    </xf>
    <xf numFmtId="0" fontId="14" fillId="0" borderId="102" xfId="0" applyFont="1" applyFill="1" applyBorder="1" applyAlignment="1">
      <alignment vertical="center" wrapText="1"/>
    </xf>
    <xf numFmtId="0" fontId="14" fillId="0" borderId="0" xfId="0" applyFont="1" applyFill="1" applyBorder="1" applyAlignment="1">
      <alignment vertical="center" wrapText="1"/>
    </xf>
    <xf numFmtId="0" fontId="14" fillId="0" borderId="103" xfId="0" applyFont="1" applyFill="1" applyBorder="1"/>
    <xf numFmtId="0" fontId="32" fillId="6" borderId="59" xfId="4" applyFont="1" applyFill="1" applyBorder="1" applyAlignment="1"/>
    <xf numFmtId="0" fontId="30" fillId="3" borderId="105" xfId="0" applyFont="1" applyFill="1" applyBorder="1" applyAlignment="1">
      <alignment horizontal="left" vertical="center" wrapText="1"/>
    </xf>
    <xf numFmtId="0" fontId="2" fillId="0" borderId="105" xfId="0" applyFont="1" applyFill="1" applyBorder="1" applyAlignment="1">
      <alignment horizontal="left" vertical="center" wrapText="1"/>
    </xf>
    <xf numFmtId="0" fontId="2" fillId="0" borderId="112" xfId="0" applyFont="1" applyFill="1" applyBorder="1" applyAlignment="1">
      <alignment horizontal="left" vertical="center" wrapText="1"/>
    </xf>
    <xf numFmtId="0" fontId="2" fillId="0" borderId="113"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3" fillId="0" borderId="42" xfId="1" applyNumberFormat="1" applyFont="1" applyFill="1" applyBorder="1" applyAlignment="1">
      <alignment horizontal="left" vertical="center"/>
    </xf>
    <xf numFmtId="0" fontId="2" fillId="0" borderId="114" xfId="0" applyFont="1" applyFill="1" applyBorder="1" applyAlignment="1">
      <alignment horizontal="left" vertical="center" wrapText="1"/>
    </xf>
    <xf numFmtId="0" fontId="30" fillId="3" borderId="105" xfId="0" applyFont="1" applyFill="1" applyBorder="1" applyAlignment="1">
      <alignment vertical="center" wrapText="1"/>
    </xf>
    <xf numFmtId="0" fontId="30" fillId="3" borderId="115" xfId="0" applyFont="1" applyFill="1" applyBorder="1" applyAlignment="1">
      <alignment horizontal="left" vertical="center" wrapText="1"/>
    </xf>
    <xf numFmtId="0" fontId="30" fillId="3" borderId="118" xfId="0" applyFont="1" applyFill="1" applyBorder="1" applyAlignment="1">
      <alignment horizontal="left" vertical="center" wrapText="1"/>
    </xf>
    <xf numFmtId="0" fontId="2" fillId="6" borderId="119" xfId="0" applyFont="1" applyFill="1" applyBorder="1" applyAlignment="1">
      <alignment horizontal="left" vertical="center" wrapText="1"/>
    </xf>
    <xf numFmtId="0" fontId="2" fillId="6" borderId="120" xfId="0" applyFont="1" applyFill="1" applyBorder="1" applyAlignment="1">
      <alignment horizontal="left" vertical="center" wrapText="1"/>
    </xf>
    <xf numFmtId="0" fontId="2" fillId="6" borderId="121" xfId="0" applyFont="1" applyFill="1" applyBorder="1" applyAlignment="1">
      <alignment horizontal="left" vertical="center" wrapText="1"/>
    </xf>
    <xf numFmtId="0" fontId="2" fillId="0" borderId="119" xfId="0" applyFont="1" applyFill="1" applyBorder="1" applyAlignment="1">
      <alignment horizontal="left" vertical="center" wrapText="1"/>
    </xf>
    <xf numFmtId="44" fontId="2" fillId="0" borderId="119" xfId="1" applyFont="1" applyFill="1" applyBorder="1" applyAlignment="1">
      <alignment horizontal="left" vertical="center" wrapText="1"/>
    </xf>
    <xf numFmtId="44" fontId="2" fillId="0" borderId="105" xfId="1"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0" borderId="123" xfId="0" applyFont="1" applyFill="1" applyBorder="1" applyAlignment="1">
      <alignment horizontal="left" vertical="center" wrapText="1"/>
    </xf>
    <xf numFmtId="0" fontId="31" fillId="3" borderId="105" xfId="0" applyFont="1" applyFill="1" applyBorder="1" applyAlignment="1">
      <alignment horizontal="left" vertical="center" wrapText="1"/>
    </xf>
    <xf numFmtId="0" fontId="31" fillId="0" borderId="105" xfId="0" applyFont="1" applyFill="1" applyBorder="1" applyAlignment="1">
      <alignment horizontal="left" vertical="center" wrapText="1"/>
    </xf>
    <xf numFmtId="44" fontId="3" fillId="0" borderId="105" xfId="1" applyFont="1" applyFill="1" applyBorder="1" applyAlignment="1">
      <alignment horizontal="left" vertical="center"/>
    </xf>
    <xf numFmtId="44" fontId="3" fillId="0" borderId="105" xfId="1" applyFont="1" applyFill="1" applyBorder="1" applyAlignment="1">
      <alignment horizontal="left" vertical="center" wrapText="1"/>
    </xf>
    <xf numFmtId="44" fontId="3" fillId="0" borderId="121" xfId="1" applyFont="1" applyFill="1" applyBorder="1" applyAlignment="1">
      <alignment horizontal="left" vertical="center"/>
    </xf>
    <xf numFmtId="0" fontId="30" fillId="3" borderId="121" xfId="0" applyFont="1" applyFill="1" applyBorder="1" applyAlignment="1">
      <alignment horizontal="left" vertical="center" wrapText="1"/>
    </xf>
    <xf numFmtId="0" fontId="30" fillId="3" borderId="121" xfId="0" applyFont="1" applyFill="1" applyBorder="1" applyAlignment="1">
      <alignment vertical="center" wrapText="1"/>
    </xf>
    <xf numFmtId="44" fontId="2" fillId="0" borderId="105" xfId="1" applyFont="1" applyFill="1" applyBorder="1" applyAlignment="1">
      <alignment horizontal="left" vertical="center"/>
    </xf>
    <xf numFmtId="0" fontId="2" fillId="0" borderId="124" xfId="0" applyFont="1" applyFill="1" applyBorder="1" applyAlignment="1">
      <alignment horizontal="left" vertical="center" wrapText="1"/>
    </xf>
    <xf numFmtId="0" fontId="30" fillId="3" borderId="124" xfId="0" applyFont="1" applyFill="1" applyBorder="1" applyAlignment="1">
      <alignment horizontal="left" vertical="center" wrapText="1"/>
    </xf>
    <xf numFmtId="0" fontId="2" fillId="0" borderId="125" xfId="0" applyFont="1" applyFill="1" applyBorder="1" applyAlignment="1">
      <alignment horizontal="left" vertical="center" wrapText="1"/>
    </xf>
    <xf numFmtId="0" fontId="30" fillId="3" borderId="126" xfId="0" applyFont="1" applyFill="1" applyBorder="1" applyAlignment="1">
      <alignment horizontal="left" vertical="center" wrapText="1"/>
    </xf>
    <xf numFmtId="0" fontId="31" fillId="0" borderId="124" xfId="0" applyFont="1" applyFill="1" applyBorder="1" applyAlignment="1">
      <alignment horizontal="left" vertical="center" wrapText="1"/>
    </xf>
    <xf numFmtId="44" fontId="3" fillId="0" borderId="127" xfId="1" applyFont="1" applyFill="1" applyBorder="1" applyAlignment="1">
      <alignment horizontal="left" vertical="center"/>
    </xf>
    <xf numFmtId="0" fontId="2" fillId="0" borderId="127" xfId="0" applyFont="1" applyFill="1" applyBorder="1" applyAlignment="1">
      <alignment horizontal="left" vertical="center" wrapText="1"/>
    </xf>
    <xf numFmtId="44" fontId="2" fillId="0" borderId="127" xfId="1" applyFont="1" applyFill="1" applyBorder="1" applyAlignment="1">
      <alignment horizontal="left" vertical="center" wrapText="1"/>
    </xf>
    <xf numFmtId="0" fontId="2" fillId="0" borderId="129" xfId="0" applyFont="1" applyFill="1" applyBorder="1" applyAlignment="1">
      <alignment horizontal="left" vertical="center" wrapText="1"/>
    </xf>
    <xf numFmtId="0" fontId="13" fillId="0" borderId="0" xfId="3"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05" xfId="0" applyFont="1" applyBorder="1" applyAlignment="1">
      <alignment horizontal="center" vertical="center"/>
    </xf>
    <xf numFmtId="0" fontId="14" fillId="0" borderId="127" xfId="0" applyFont="1" applyBorder="1" applyAlignment="1">
      <alignment horizontal="center" vertical="center"/>
    </xf>
    <xf numFmtId="0" fontId="14" fillId="4" borderId="12" xfId="0" applyFont="1" applyFill="1" applyBorder="1" applyAlignment="1">
      <alignment vertical="center" wrapText="1"/>
    </xf>
    <xf numFmtId="9" fontId="14" fillId="0" borderId="12" xfId="2" applyFont="1" applyBorder="1" applyAlignment="1">
      <alignment vertical="center" wrapText="1"/>
    </xf>
    <xf numFmtId="0" fontId="34" fillId="0" borderId="0" xfId="0" applyFont="1"/>
    <xf numFmtId="0" fontId="32" fillId="0" borderId="59" xfId="4" applyFont="1" applyFill="1" applyBorder="1" applyAlignment="1"/>
    <xf numFmtId="0" fontId="8" fillId="0" borderId="0" xfId="3" applyFont="1" applyFill="1" applyAlignment="1">
      <alignment vertical="center"/>
    </xf>
    <xf numFmtId="0" fontId="7" fillId="0" borderId="0" xfId="3" applyFont="1" applyFill="1" applyAlignment="1"/>
    <xf numFmtId="0" fontId="8" fillId="0" borderId="58" xfId="3" applyFont="1" applyFill="1" applyBorder="1" applyAlignment="1">
      <alignment horizontal="left" vertical="center"/>
    </xf>
    <xf numFmtId="0" fontId="8" fillId="0" borderId="59" xfId="3" applyFont="1" applyFill="1" applyBorder="1" applyAlignment="1">
      <alignment vertical="center"/>
    </xf>
    <xf numFmtId="0" fontId="11" fillId="0" borderId="63" xfId="3" applyFont="1" applyFill="1" applyBorder="1" applyAlignment="1">
      <alignment horizontal="left" vertical="center"/>
    </xf>
    <xf numFmtId="0" fontId="12" fillId="0" borderId="25" xfId="3" applyFont="1" applyFill="1" applyBorder="1" applyAlignment="1">
      <alignment horizontal="left" vertical="center" wrapText="1"/>
    </xf>
    <xf numFmtId="0" fontId="11" fillId="0" borderId="1" xfId="3" applyFont="1" applyFill="1" applyBorder="1" applyAlignment="1">
      <alignment horizontal="center" vertical="center" wrapText="1"/>
    </xf>
    <xf numFmtId="0" fontId="11" fillId="0" borderId="26" xfId="3" applyFont="1" applyFill="1" applyBorder="1" applyAlignment="1">
      <alignment horizontal="center" vertical="center" wrapText="1"/>
    </xf>
    <xf numFmtId="0" fontId="11" fillId="0" borderId="64" xfId="3" applyFont="1" applyFill="1" applyBorder="1" applyAlignment="1">
      <alignment horizontal="center" vertical="center" wrapText="1"/>
    </xf>
    <xf numFmtId="0" fontId="11" fillId="0" borderId="27" xfId="3" applyFont="1" applyFill="1" applyBorder="1" applyAlignment="1">
      <alignment horizontal="center" vertical="center" wrapText="1"/>
    </xf>
    <xf numFmtId="0" fontId="11" fillId="0" borderId="0" xfId="3" applyFont="1" applyFill="1" applyAlignment="1">
      <alignment vertical="center"/>
    </xf>
    <xf numFmtId="0" fontId="8" fillId="0" borderId="10" xfId="3" applyFont="1" applyFill="1" applyBorder="1" applyAlignment="1">
      <alignment horizontal="left" vertical="center"/>
    </xf>
    <xf numFmtId="44" fontId="8" fillId="0" borderId="3" xfId="1" applyFont="1" applyFill="1" applyBorder="1" applyAlignment="1">
      <alignment horizontal="left" vertical="center"/>
    </xf>
    <xf numFmtId="44" fontId="8" fillId="0" borderId="11" xfId="1" applyFont="1" applyFill="1" applyBorder="1" applyAlignment="1">
      <alignment horizontal="left" vertical="center"/>
    </xf>
    <xf numFmtId="164" fontId="8" fillId="0" borderId="0" xfId="3" applyNumberFormat="1" applyFont="1" applyFill="1" applyBorder="1" applyAlignment="1">
      <alignment horizontal="left" vertical="center"/>
    </xf>
    <xf numFmtId="164" fontId="8" fillId="0" borderId="28" xfId="3" applyNumberFormat="1" applyFont="1" applyFill="1" applyBorder="1" applyAlignment="1">
      <alignment horizontal="left" vertical="center"/>
    </xf>
    <xf numFmtId="44" fontId="8" fillId="0" borderId="4" xfId="1" applyFont="1" applyFill="1" applyBorder="1" applyAlignment="1">
      <alignment horizontal="left" vertical="center"/>
    </xf>
    <xf numFmtId="44" fontId="8" fillId="0" borderId="5" xfId="1" applyFont="1" applyFill="1" applyBorder="1" applyAlignment="1">
      <alignment horizontal="left" vertical="center"/>
    </xf>
    <xf numFmtId="164" fontId="11" fillId="0" borderId="29" xfId="3" applyNumberFormat="1" applyFont="1" applyFill="1" applyBorder="1" applyAlignment="1">
      <alignment vertical="center"/>
    </xf>
    <xf numFmtId="164" fontId="11" fillId="0" borderId="30" xfId="3" applyNumberFormat="1" applyFont="1" applyFill="1" applyBorder="1" applyAlignment="1">
      <alignment vertical="center"/>
    </xf>
    <xf numFmtId="0" fontId="11" fillId="0" borderId="0" xfId="3" applyFont="1" applyFill="1" applyBorder="1" applyAlignment="1">
      <alignment vertical="center"/>
    </xf>
    <xf numFmtId="0" fontId="11" fillId="0" borderId="28" xfId="3" applyFont="1" applyFill="1" applyBorder="1" applyAlignment="1">
      <alignment vertical="center"/>
    </xf>
    <xf numFmtId="164" fontId="8" fillId="0" borderId="11" xfId="3" applyNumberFormat="1" applyFont="1" applyFill="1" applyBorder="1" applyAlignment="1">
      <alignment horizontal="left" vertical="center"/>
    </xf>
    <xf numFmtId="164" fontId="8" fillId="0" borderId="29" xfId="3" applyNumberFormat="1" applyFont="1" applyFill="1" applyBorder="1" applyAlignment="1">
      <alignment vertical="center"/>
    </xf>
    <xf numFmtId="164" fontId="8" fillId="0" borderId="30" xfId="3" applyNumberFormat="1" applyFont="1" applyFill="1" applyBorder="1" applyAlignment="1">
      <alignment vertical="center"/>
    </xf>
    <xf numFmtId="0" fontId="11" fillId="0" borderId="1" xfId="3" applyFont="1" applyFill="1" applyBorder="1" applyAlignment="1">
      <alignment vertical="center"/>
    </xf>
    <xf numFmtId="0" fontId="11" fillId="0" borderId="11" xfId="3" applyFont="1" applyFill="1" applyBorder="1" applyAlignment="1">
      <alignment vertical="center"/>
    </xf>
    <xf numFmtId="0" fontId="8" fillId="0" borderId="10" xfId="3" applyFont="1" applyFill="1" applyBorder="1" applyAlignment="1">
      <alignment vertical="center"/>
    </xf>
    <xf numFmtId="0" fontId="8" fillId="0" borderId="0" xfId="3" applyFont="1" applyFill="1" applyBorder="1" applyAlignment="1">
      <alignment horizontal="left" vertical="center"/>
    </xf>
    <xf numFmtId="0" fontId="8" fillId="0" borderId="0" xfId="3" applyFont="1" applyFill="1" applyBorder="1" applyAlignment="1">
      <alignment vertical="center"/>
    </xf>
    <xf numFmtId="0" fontId="8" fillId="0" borderId="11" xfId="3" applyFont="1" applyFill="1" applyBorder="1" applyAlignment="1">
      <alignment vertical="center"/>
    </xf>
    <xf numFmtId="0" fontId="8" fillId="0" borderId="28" xfId="3" applyFont="1" applyFill="1" applyBorder="1" applyAlignment="1">
      <alignment vertical="center"/>
    </xf>
    <xf numFmtId="0" fontId="11" fillId="0" borderId="0" xfId="3" applyFont="1" applyFill="1" applyBorder="1" applyAlignment="1">
      <alignment horizontal="center" vertical="center"/>
    </xf>
    <xf numFmtId="0" fontId="8" fillId="0" borderId="1" xfId="3" applyFont="1" applyFill="1" applyBorder="1" applyAlignment="1">
      <alignment vertical="center"/>
    </xf>
    <xf numFmtId="0" fontId="12" fillId="0" borderId="0" xfId="3" applyFont="1" applyFill="1" applyBorder="1" applyAlignment="1">
      <alignment horizontal="right" vertical="center" wrapText="1"/>
    </xf>
    <xf numFmtId="164" fontId="8" fillId="0" borderId="31" xfId="3" applyNumberFormat="1" applyFont="1" applyFill="1" applyBorder="1" applyAlignment="1">
      <alignment vertical="center"/>
    </xf>
    <xf numFmtId="164" fontId="8" fillId="0" borderId="32" xfId="3" applyNumberFormat="1" applyFont="1" applyFill="1" applyBorder="1" applyAlignment="1">
      <alignment vertical="center"/>
    </xf>
    <xf numFmtId="0" fontId="8" fillId="0" borderId="0" xfId="3" applyFont="1" applyFill="1" applyAlignment="1">
      <alignment horizontal="left" vertical="center"/>
    </xf>
    <xf numFmtId="0" fontId="12" fillId="4" borderId="25" xfId="3" applyFont="1" applyFill="1" applyBorder="1" applyAlignment="1">
      <alignment horizontal="right" vertical="center" wrapText="1"/>
    </xf>
    <xf numFmtId="164" fontId="11" fillId="4" borderId="26" xfId="3" applyNumberFormat="1" applyFont="1" applyFill="1" applyBorder="1" applyAlignment="1">
      <alignment vertical="center"/>
    </xf>
    <xf numFmtId="164" fontId="11" fillId="4" borderId="65" xfId="3" applyNumberFormat="1" applyFont="1" applyFill="1" applyBorder="1" applyAlignment="1">
      <alignment vertical="center"/>
    </xf>
    <xf numFmtId="0" fontId="11" fillId="4" borderId="63" xfId="3" applyFont="1" applyFill="1" applyBorder="1" applyAlignment="1">
      <alignment horizontal="left" vertical="center"/>
    </xf>
    <xf numFmtId="0" fontId="8" fillId="4" borderId="63" xfId="3" applyFont="1" applyFill="1" applyBorder="1" applyAlignment="1">
      <alignment horizontal="left" vertical="center"/>
    </xf>
    <xf numFmtId="164" fontId="8" fillId="4" borderId="29" xfId="3" applyNumberFormat="1" applyFont="1" applyFill="1" applyBorder="1" applyAlignment="1">
      <alignment vertical="center"/>
    </xf>
    <xf numFmtId="164" fontId="8" fillId="4" borderId="65" xfId="3" applyNumberFormat="1" applyFont="1" applyFill="1" applyBorder="1" applyAlignment="1">
      <alignment vertical="center"/>
    </xf>
    <xf numFmtId="0" fontId="8" fillId="6" borderId="63" xfId="3" applyFont="1" applyFill="1" applyBorder="1" applyAlignment="1">
      <alignment horizontal="left" vertical="center"/>
    </xf>
    <xf numFmtId="0" fontId="11" fillId="6" borderId="25" xfId="3" applyFont="1" applyFill="1" applyBorder="1" applyAlignment="1">
      <alignment horizontal="center" vertical="center"/>
    </xf>
    <xf numFmtId="164" fontId="11" fillId="6" borderId="29" xfId="3" applyNumberFormat="1" applyFont="1" applyFill="1" applyBorder="1" applyAlignment="1">
      <alignment vertical="center"/>
    </xf>
    <xf numFmtId="164" fontId="11" fillId="6" borderId="65" xfId="3" applyNumberFormat="1" applyFont="1" applyFill="1" applyBorder="1" applyAlignment="1">
      <alignment vertical="center"/>
    </xf>
    <xf numFmtId="0" fontId="8" fillId="6" borderId="63" xfId="3" applyFont="1" applyFill="1" applyBorder="1" applyAlignment="1">
      <alignment vertical="center"/>
    </xf>
    <xf numFmtId="164" fontId="8" fillId="6" borderId="29" xfId="3" applyNumberFormat="1" applyFont="1" applyFill="1" applyBorder="1" applyAlignment="1">
      <alignment vertical="center"/>
    </xf>
    <xf numFmtId="164" fontId="8" fillId="6" borderId="65" xfId="3" applyNumberFormat="1" applyFont="1" applyFill="1" applyBorder="1" applyAlignment="1">
      <alignment vertical="center"/>
    </xf>
    <xf numFmtId="0" fontId="8" fillId="6" borderId="66" xfId="3" applyFont="1" applyFill="1" applyBorder="1" applyAlignment="1">
      <alignment horizontal="left" vertical="center"/>
    </xf>
    <xf numFmtId="0" fontId="11" fillId="6" borderId="67" xfId="3" applyFont="1" applyFill="1" applyBorder="1" applyAlignment="1">
      <alignment horizontal="center" vertical="center"/>
    </xf>
    <xf numFmtId="164" fontId="8" fillId="6" borderId="68" xfId="3" applyNumberFormat="1" applyFont="1" applyFill="1" applyBorder="1" applyAlignment="1">
      <alignment vertical="center"/>
    </xf>
    <xf numFmtId="164" fontId="8" fillId="6" borderId="69" xfId="3" applyNumberFormat="1" applyFont="1" applyFill="1" applyBorder="1" applyAlignment="1">
      <alignment vertical="center"/>
    </xf>
    <xf numFmtId="173" fontId="2" fillId="0" borderId="105" xfId="1" applyNumberFormat="1" applyFont="1" applyFill="1" applyBorder="1" applyAlignment="1">
      <alignment horizontal="left" vertical="center" wrapText="1"/>
    </xf>
    <xf numFmtId="0" fontId="14" fillId="4" borderId="18" xfId="0" applyFont="1" applyFill="1" applyBorder="1" applyAlignment="1">
      <alignment vertical="center" wrapText="1"/>
    </xf>
    <xf numFmtId="0" fontId="6" fillId="4" borderId="100" xfId="0" applyFont="1" applyFill="1" applyBorder="1" applyAlignment="1">
      <alignment vertical="center" wrapText="1"/>
    </xf>
    <xf numFmtId="0" fontId="6" fillId="4" borderId="13" xfId="0" applyFont="1" applyFill="1" applyBorder="1" applyAlignment="1">
      <alignment vertical="center" wrapText="1"/>
    </xf>
    <xf numFmtId="0" fontId="6" fillId="4" borderId="18" xfId="0" applyFont="1" applyFill="1" applyBorder="1" applyAlignment="1">
      <alignment vertical="center" wrapText="1"/>
    </xf>
    <xf numFmtId="0" fontId="6" fillId="4" borderId="14" xfId="0" applyFont="1" applyFill="1" applyBorder="1" applyAlignment="1">
      <alignment vertical="center" wrapText="1"/>
    </xf>
    <xf numFmtId="0" fontId="6" fillId="4" borderId="46"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6" fillId="0" borderId="112"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41" fillId="3" borderId="112" xfId="0" applyFont="1" applyFill="1" applyBorder="1" applyAlignment="1">
      <alignment horizontal="left" vertical="center" wrapText="1"/>
    </xf>
    <xf numFmtId="0" fontId="41" fillId="3" borderId="123" xfId="0" applyFont="1" applyFill="1" applyBorder="1" applyAlignment="1">
      <alignment horizontal="left" vertical="center" wrapText="1"/>
    </xf>
    <xf numFmtId="0" fontId="6" fillId="0" borderId="123" xfId="0" applyFont="1" applyFill="1" applyBorder="1" applyAlignment="1">
      <alignment horizontal="left" vertical="center" wrapText="1"/>
    </xf>
    <xf numFmtId="0" fontId="6" fillId="0" borderId="128" xfId="0" applyFont="1" applyFill="1" applyBorder="1" applyAlignment="1">
      <alignment horizontal="left" vertical="center" wrapText="1"/>
    </xf>
    <xf numFmtId="0" fontId="41" fillId="3" borderId="105" xfId="0" applyFont="1" applyFill="1" applyBorder="1" applyAlignment="1">
      <alignment horizontal="left" vertical="center" wrapText="1"/>
    </xf>
    <xf numFmtId="0" fontId="41" fillId="3" borderId="121" xfId="0" applyFont="1" applyFill="1" applyBorder="1" applyAlignment="1">
      <alignment horizontal="left" vertical="center" wrapText="1"/>
    </xf>
    <xf numFmtId="0" fontId="41" fillId="3" borderId="121" xfId="0" applyFont="1" applyFill="1" applyBorder="1" applyAlignment="1">
      <alignment vertical="center" wrapText="1"/>
    </xf>
    <xf numFmtId="0" fontId="41" fillId="3" borderId="126" xfId="0" applyFont="1" applyFill="1" applyBorder="1" applyAlignment="1">
      <alignment horizontal="left" vertical="center" wrapText="1"/>
    </xf>
    <xf numFmtId="0" fontId="12" fillId="0" borderId="121" xfId="0" applyFont="1" applyFill="1" applyBorder="1" applyAlignment="1">
      <alignment horizontal="left" vertical="center"/>
    </xf>
    <xf numFmtId="0" fontId="12" fillId="0" borderId="105" xfId="0" applyFont="1" applyFill="1" applyBorder="1" applyAlignment="1">
      <alignment horizontal="left" vertical="center"/>
    </xf>
    <xf numFmtId="0" fontId="12" fillId="0" borderId="127" xfId="0" applyFont="1" applyFill="1" applyBorder="1" applyAlignment="1">
      <alignment horizontal="left" vertical="center"/>
    </xf>
    <xf numFmtId="0" fontId="41" fillId="3" borderId="124" xfId="0" applyFont="1" applyFill="1" applyBorder="1" applyAlignment="1">
      <alignment horizontal="left" vertical="center" wrapText="1"/>
    </xf>
    <xf numFmtId="0" fontId="41" fillId="3" borderId="122" xfId="0" applyFont="1" applyFill="1" applyBorder="1" applyAlignment="1">
      <alignment horizontal="left" vertical="center" wrapText="1"/>
    </xf>
    <xf numFmtId="0" fontId="41" fillId="3" borderId="118" xfId="0" applyFont="1" applyFill="1" applyBorder="1" applyAlignment="1">
      <alignment horizontal="left" vertical="center" wrapText="1"/>
    </xf>
    <xf numFmtId="0" fontId="41" fillId="3" borderId="118" xfId="0" applyFont="1" applyFill="1" applyBorder="1" applyAlignment="1">
      <alignment vertical="center" wrapText="1"/>
    </xf>
    <xf numFmtId="0" fontId="41" fillId="3" borderId="105" xfId="0" applyFont="1" applyFill="1" applyBorder="1" applyAlignment="1">
      <alignment vertical="center" wrapText="1"/>
    </xf>
    <xf numFmtId="0" fontId="14" fillId="0" borderId="0" xfId="0" applyFont="1" applyAlignment="1">
      <alignment horizontal="center"/>
    </xf>
    <xf numFmtId="0" fontId="6" fillId="4" borderId="18" xfId="0" applyFont="1" applyFill="1" applyBorder="1" applyAlignment="1">
      <alignment horizontal="left" vertical="center" wrapText="1"/>
    </xf>
    <xf numFmtId="0" fontId="14" fillId="4" borderId="15" xfId="0" applyFont="1" applyFill="1" applyBorder="1" applyAlignment="1">
      <alignment horizontal="left" vertical="center" wrapText="1"/>
    </xf>
    <xf numFmtId="44" fontId="14" fillId="0" borderId="15" xfId="1" applyFont="1" applyBorder="1" applyAlignment="1">
      <alignment horizontal="center" vertical="center" wrapText="1"/>
    </xf>
    <xf numFmtId="44" fontId="14" fillId="0" borderId="12" xfId="1" applyFont="1" applyBorder="1" applyAlignment="1">
      <alignment horizontal="center" vertical="center" wrapText="1"/>
    </xf>
    <xf numFmtId="0" fontId="6" fillId="4" borderId="34"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14" fillId="0" borderId="34" xfId="0" applyFont="1" applyFill="1" applyBorder="1" applyAlignment="1">
      <alignment horizontal="left" vertical="center" wrapText="1"/>
    </xf>
    <xf numFmtId="44" fontId="38" fillId="0" borderId="107" xfId="0" applyNumberFormat="1" applyFont="1" applyFill="1" applyBorder="1" applyAlignment="1">
      <alignment horizontal="center" vertical="center" wrapText="1"/>
    </xf>
    <xf numFmtId="44" fontId="17" fillId="0" borderId="132" xfId="0" applyNumberFormat="1" applyFont="1" applyFill="1" applyBorder="1" applyAlignment="1">
      <alignment horizontal="center" vertical="center" wrapText="1"/>
    </xf>
    <xf numFmtId="0" fontId="14" fillId="4" borderId="123" xfId="0" applyFont="1" applyFill="1" applyBorder="1" applyAlignment="1">
      <alignment horizontal="left" vertical="center" wrapText="1"/>
    </xf>
    <xf numFmtId="0" fontId="14" fillId="4" borderId="108" xfId="0" applyFont="1" applyFill="1" applyBorder="1" applyAlignment="1">
      <alignment horizontal="left" vertical="center" wrapText="1"/>
    </xf>
    <xf numFmtId="0" fontId="14" fillId="4" borderId="109" xfId="0" applyFont="1" applyFill="1" applyBorder="1" applyAlignment="1">
      <alignment horizontal="left" vertical="center" wrapText="1"/>
    </xf>
    <xf numFmtId="0" fontId="16" fillId="4" borderId="34" xfId="0" applyFont="1" applyFill="1" applyBorder="1" applyAlignment="1">
      <alignment horizontal="left" vertical="center" wrapText="1"/>
    </xf>
    <xf numFmtId="0" fontId="6" fillId="4" borderId="128" xfId="0" applyFont="1" applyFill="1" applyBorder="1" applyAlignment="1">
      <alignment vertical="center" wrapText="1"/>
    </xf>
    <xf numFmtId="0" fontId="14" fillId="4" borderId="130" xfId="0" applyFont="1" applyFill="1" applyBorder="1" applyAlignment="1">
      <alignment vertical="center" wrapText="1"/>
    </xf>
    <xf numFmtId="0" fontId="6" fillId="4" borderId="134" xfId="0" applyFont="1" applyFill="1" applyBorder="1" applyAlignment="1">
      <alignment vertical="center" wrapText="1"/>
    </xf>
    <xf numFmtId="0" fontId="14" fillId="4" borderId="135" xfId="0" applyFont="1" applyFill="1" applyBorder="1" applyAlignment="1">
      <alignment vertical="center" wrapText="1"/>
    </xf>
    <xf numFmtId="0" fontId="37" fillId="3" borderId="106"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44" fontId="17" fillId="0" borderId="107" xfId="0" applyNumberFormat="1" applyFont="1" applyFill="1" applyBorder="1" applyAlignment="1">
      <alignment horizontal="center" vertical="center" wrapText="1"/>
    </xf>
    <xf numFmtId="0" fontId="14" fillId="4" borderId="12" xfId="0" applyFont="1" applyFill="1" applyBorder="1" applyAlignment="1">
      <alignment horizontal="left" vertical="center" wrapText="1"/>
    </xf>
    <xf numFmtId="0" fontId="14" fillId="0" borderId="17" xfId="0" applyFont="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17" fillId="4" borderId="18" xfId="0" applyFont="1" applyFill="1" applyBorder="1" applyAlignment="1">
      <alignment vertical="center" wrapText="1"/>
    </xf>
    <xf numFmtId="0" fontId="17" fillId="4" borderId="15" xfId="0" applyFont="1" applyFill="1" applyBorder="1" applyAlignment="1">
      <alignment vertical="center" wrapText="1"/>
    </xf>
    <xf numFmtId="0" fontId="17" fillId="4" borderId="12" xfId="0" applyFont="1" applyFill="1" applyBorder="1" applyAlignment="1">
      <alignment vertical="center" wrapText="1"/>
    </xf>
    <xf numFmtId="0" fontId="6" fillId="5" borderId="104" xfId="0" applyFont="1" applyFill="1" applyBorder="1" applyAlignment="1">
      <alignment horizontal="left" vertical="center" wrapText="1"/>
    </xf>
    <xf numFmtId="0" fontId="6" fillId="5" borderId="83" xfId="0" applyFont="1" applyFill="1" applyBorder="1" applyAlignment="1">
      <alignment horizontal="left" vertical="center" wrapText="1"/>
    </xf>
    <xf numFmtId="0" fontId="6" fillId="5" borderId="84" xfId="0" applyFont="1" applyFill="1" applyBorder="1" applyAlignment="1">
      <alignment horizontal="left" vertical="center" wrapText="1"/>
    </xf>
    <xf numFmtId="44" fontId="14" fillId="4" borderId="35" xfId="0" applyNumberFormat="1" applyFont="1" applyFill="1" applyBorder="1" applyAlignment="1">
      <alignment horizontal="center" vertical="center" wrapText="1"/>
    </xf>
    <xf numFmtId="44" fontId="14" fillId="4" borderId="37" xfId="0" applyNumberFormat="1" applyFont="1" applyFill="1" applyBorder="1" applyAlignment="1">
      <alignment horizontal="center" vertical="center" wrapText="1"/>
    </xf>
    <xf numFmtId="44" fontId="14" fillId="4" borderId="36" xfId="0" applyNumberFormat="1" applyFont="1" applyFill="1" applyBorder="1" applyAlignment="1">
      <alignment horizontal="center" vertical="center" wrapText="1"/>
    </xf>
    <xf numFmtId="0" fontId="37"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21" fillId="5" borderId="34" xfId="0" applyFont="1" applyFill="1" applyBorder="1" applyAlignment="1">
      <alignment horizontal="left" wrapText="1"/>
    </xf>
    <xf numFmtId="9" fontId="14" fillId="0" borderId="46" xfId="0" applyNumberFormat="1" applyFont="1" applyFill="1" applyBorder="1" applyAlignment="1">
      <alignment horizontal="center" vertical="center" wrapText="1"/>
    </xf>
    <xf numFmtId="9" fontId="14" fillId="0" borderId="136" xfId="0" applyNumberFormat="1" applyFont="1" applyFill="1" applyBorder="1" applyAlignment="1">
      <alignment horizontal="center" vertical="center" wrapText="1"/>
    </xf>
    <xf numFmtId="9" fontId="14" fillId="0" borderId="47" xfId="0" applyNumberFormat="1" applyFont="1" applyFill="1" applyBorder="1" applyAlignment="1">
      <alignment horizontal="center" vertical="center" wrapText="1"/>
    </xf>
    <xf numFmtId="0" fontId="14" fillId="6" borderId="97" xfId="0" applyFont="1" applyFill="1" applyBorder="1" applyAlignment="1">
      <alignment horizontal="center"/>
    </xf>
    <xf numFmtId="0" fontId="14" fillId="6" borderId="98" xfId="0" applyFont="1" applyFill="1" applyBorder="1" applyAlignment="1">
      <alignment horizontal="center"/>
    </xf>
    <xf numFmtId="0" fontId="14" fillId="6" borderId="99" xfId="0" applyFont="1" applyFill="1" applyBorder="1" applyAlignment="1">
      <alignment horizontal="center"/>
    </xf>
    <xf numFmtId="0" fontId="21" fillId="5" borderId="86" xfId="0" applyFont="1" applyFill="1" applyBorder="1" applyAlignment="1">
      <alignment horizontal="right" vertical="center" wrapText="1"/>
    </xf>
    <xf numFmtId="0" fontId="21" fillId="5" borderId="87" xfId="0" applyFont="1" applyFill="1" applyBorder="1" applyAlignment="1">
      <alignment horizontal="right"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15" xfId="0" applyFont="1" applyBorder="1" applyAlignment="1">
      <alignment horizontal="left" vertical="center" wrapText="1"/>
    </xf>
    <xf numFmtId="0" fontId="14" fillId="0" borderId="33" xfId="0" applyFont="1" applyBorder="1" applyAlignment="1">
      <alignment horizontal="left" vertical="center" wrapText="1"/>
    </xf>
    <xf numFmtId="44" fontId="17" fillId="0" borderId="131" xfId="0" applyNumberFormat="1" applyFont="1" applyFill="1" applyBorder="1" applyAlignment="1">
      <alignment horizontal="center" vertical="center" wrapText="1"/>
    </xf>
    <xf numFmtId="44" fontId="17" fillId="0" borderId="133" xfId="0" applyNumberFormat="1" applyFont="1" applyFill="1" applyBorder="1" applyAlignment="1">
      <alignment horizontal="center" vertical="center" wrapText="1"/>
    </xf>
    <xf numFmtId="0" fontId="21" fillId="5" borderId="94" xfId="0" applyFont="1" applyFill="1" applyBorder="1" applyAlignment="1">
      <alignment horizontal="left" vertical="center" wrapText="1"/>
    </xf>
    <xf numFmtId="0" fontId="21" fillId="5" borderId="95" xfId="0" applyFont="1" applyFill="1" applyBorder="1" applyAlignment="1">
      <alignment horizontal="left" vertical="center" wrapText="1"/>
    </xf>
    <xf numFmtId="0" fontId="21" fillId="5" borderId="96" xfId="0" applyFont="1" applyFill="1" applyBorder="1" applyAlignment="1">
      <alignment horizontal="left" vertical="center" wrapText="1"/>
    </xf>
    <xf numFmtId="0" fontId="6" fillId="4" borderId="18" xfId="0" applyFont="1" applyFill="1" applyBorder="1" applyAlignment="1">
      <alignment vertical="center" wrapText="1"/>
    </xf>
    <xf numFmtId="0" fontId="14" fillId="4" borderId="15" xfId="0" applyFont="1" applyFill="1" applyBorder="1" applyAlignment="1">
      <alignment vertical="center" wrapText="1"/>
    </xf>
    <xf numFmtId="0" fontId="14" fillId="4" borderId="12" xfId="0" applyFont="1" applyFill="1" applyBorder="1" applyAlignment="1">
      <alignment vertical="center" wrapText="1"/>
    </xf>
    <xf numFmtId="0" fontId="14" fillId="4" borderId="18"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9" fillId="4" borderId="40" xfId="0" applyFont="1" applyFill="1" applyBorder="1" applyAlignment="1">
      <alignment horizontal="left" vertical="center" wrapText="1" indent="1"/>
    </xf>
    <xf numFmtId="0" fontId="19" fillId="4" borderId="41" xfId="0" applyFont="1" applyFill="1" applyBorder="1" applyAlignment="1">
      <alignment horizontal="left" vertical="center" wrapText="1" indent="1"/>
    </xf>
    <xf numFmtId="0" fontId="19" fillId="4" borderId="42" xfId="0" applyFont="1" applyFill="1" applyBorder="1" applyAlignment="1">
      <alignment horizontal="left" vertical="center" wrapText="1" indent="1"/>
    </xf>
    <xf numFmtId="0" fontId="20" fillId="4" borderId="18" xfId="0" applyFont="1" applyFill="1" applyBorder="1" applyAlignment="1">
      <alignment horizontal="right" vertical="center" wrapText="1"/>
    </xf>
    <xf numFmtId="0" fontId="14" fillId="4" borderId="15"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5" borderId="104" xfId="0" applyFont="1" applyFill="1" applyBorder="1" applyAlignment="1">
      <alignment horizontal="left" vertical="center" wrapText="1"/>
    </xf>
    <xf numFmtId="0" fontId="14" fillId="5" borderId="83" xfId="0" applyFont="1" applyFill="1" applyBorder="1" applyAlignment="1">
      <alignment horizontal="left" vertical="center" wrapText="1"/>
    </xf>
    <xf numFmtId="0" fontId="14" fillId="5" borderId="84"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8" xfId="0" applyFont="1" applyFill="1" applyBorder="1" applyAlignment="1">
      <alignment vertical="center" wrapText="1"/>
    </xf>
    <xf numFmtId="0" fontId="14" fillId="0" borderId="18" xfId="0" applyFont="1" applyBorder="1" applyAlignment="1">
      <alignment vertical="center" wrapText="1"/>
    </xf>
    <xf numFmtId="0" fontId="14" fillId="0" borderId="12" xfId="0" applyFont="1" applyBorder="1" applyAlignment="1">
      <alignment vertical="center" wrapText="1"/>
    </xf>
    <xf numFmtId="0" fontId="6" fillId="4" borderId="17" xfId="0" applyFont="1" applyFill="1" applyBorder="1" applyAlignment="1">
      <alignment horizontal="left" vertical="center" wrapText="1"/>
    </xf>
    <xf numFmtId="0" fontId="14" fillId="0" borderId="15" xfId="0" applyFont="1" applyBorder="1" applyAlignment="1">
      <alignment vertical="center" wrapText="1"/>
    </xf>
    <xf numFmtId="14" fontId="14" fillId="0" borderId="18" xfId="0" applyNumberFormat="1" applyFont="1" applyBorder="1" applyAlignment="1">
      <alignment horizontal="center" vertical="center" wrapText="1"/>
    </xf>
    <xf numFmtId="14" fontId="14" fillId="0" borderId="12"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horizontal="center" vertical="center" wrapText="1"/>
    </xf>
    <xf numFmtId="49" fontId="14" fillId="0" borderId="18"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6"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5" fillId="3" borderId="35" xfId="0" applyFont="1" applyFill="1" applyBorder="1" applyAlignment="1">
      <alignment horizontal="center" vertical="center" wrapText="1"/>
    </xf>
    <xf numFmtId="0" fontId="6" fillId="0" borderId="0" xfId="0" applyFont="1" applyAlignment="1">
      <alignment horizontal="center" vertical="center"/>
    </xf>
    <xf numFmtId="0" fontId="14" fillId="0" borderId="0" xfId="0" applyFont="1" applyAlignment="1">
      <alignment horizontal="center" vertical="center"/>
    </xf>
    <xf numFmtId="0" fontId="6" fillId="4" borderId="18"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6" fillId="3" borderId="2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35" xfId="0" applyFont="1" applyFill="1" applyBorder="1" applyAlignment="1">
      <alignment vertical="center" wrapText="1"/>
    </xf>
    <xf numFmtId="0" fontId="14" fillId="3" borderId="36" xfId="0" applyFont="1" applyFill="1" applyBorder="1" applyAlignment="1">
      <alignment vertical="center" wrapText="1"/>
    </xf>
    <xf numFmtId="0" fontId="14" fillId="3" borderId="37" xfId="0" applyFont="1" applyFill="1" applyBorder="1" applyAlignment="1">
      <alignment vertical="center" wrapText="1"/>
    </xf>
    <xf numFmtId="0" fontId="6" fillId="4" borderId="17" xfId="0" applyFont="1" applyFill="1" applyBorder="1" applyAlignment="1">
      <alignment vertical="center" wrapText="1"/>
    </xf>
    <xf numFmtId="0" fontId="14" fillId="4" borderId="14" xfId="0" applyFont="1" applyFill="1" applyBorder="1" applyAlignment="1">
      <alignment vertical="center" wrapText="1"/>
    </xf>
    <xf numFmtId="0" fontId="14" fillId="0" borderId="17" xfId="0" applyFont="1" applyBorder="1" applyAlignment="1">
      <alignment vertical="center" wrapText="1"/>
    </xf>
    <xf numFmtId="0" fontId="14" fillId="0" borderId="16" xfId="0" applyFont="1" applyBorder="1" applyAlignment="1">
      <alignment vertical="center" wrapText="1"/>
    </xf>
    <xf numFmtId="0" fontId="14" fillId="0" borderId="14" xfId="0" applyFont="1" applyBorder="1" applyAlignment="1">
      <alignment vertical="center" wrapText="1"/>
    </xf>
    <xf numFmtId="0" fontId="20" fillId="4" borderId="45" xfId="0" applyFont="1" applyFill="1" applyBorder="1" applyAlignment="1">
      <alignment horizontal="right" vertical="center" wrapText="1" indent="1"/>
    </xf>
    <xf numFmtId="0" fontId="20" fillId="4" borderId="43" xfId="0" applyFont="1" applyFill="1" applyBorder="1" applyAlignment="1">
      <alignment horizontal="right" vertical="center" wrapText="1" indent="1"/>
    </xf>
    <xf numFmtId="0" fontId="20" fillId="4" borderId="44" xfId="0" applyFont="1" applyFill="1" applyBorder="1" applyAlignment="1">
      <alignment horizontal="right" vertical="center" wrapText="1" indent="1"/>
    </xf>
    <xf numFmtId="0" fontId="39" fillId="0" borderId="0" xfId="0" applyFont="1" applyAlignment="1">
      <alignment horizontal="left" vertical="center" wrapText="1"/>
    </xf>
    <xf numFmtId="0" fontId="18" fillId="0" borderId="0" xfId="0" applyFont="1" applyAlignment="1">
      <alignment horizontal="left" vertical="center" wrapText="1"/>
    </xf>
    <xf numFmtId="0" fontId="21" fillId="5" borderId="34" xfId="0" applyFont="1" applyFill="1" applyBorder="1" applyAlignment="1">
      <alignment horizontal="right" vertical="center" wrapText="1"/>
    </xf>
    <xf numFmtId="44" fontId="14" fillId="4" borderId="107" xfId="0" applyNumberFormat="1" applyFont="1" applyFill="1" applyBorder="1" applyAlignment="1">
      <alignment horizontal="center" vertical="center" wrapText="1"/>
    </xf>
    <xf numFmtId="44" fontId="14" fillId="4" borderId="132" xfId="0" applyNumberFormat="1" applyFont="1" applyFill="1" applyBorder="1" applyAlignment="1">
      <alignment horizontal="center" vertical="center" wrapText="1"/>
    </xf>
    <xf numFmtId="0" fontId="38" fillId="0" borderId="0" xfId="0" applyFont="1" applyAlignment="1">
      <alignment horizontal="center" vertical="center" wrapText="1"/>
    </xf>
    <xf numFmtId="0" fontId="17" fillId="0" borderId="0" xfId="0" applyFont="1" applyAlignment="1">
      <alignment horizontal="center" vertical="center" wrapText="1"/>
    </xf>
    <xf numFmtId="0" fontId="16" fillId="4" borderId="92" xfId="0" applyFont="1" applyFill="1" applyBorder="1" applyAlignment="1">
      <alignment horizontal="right" vertical="center" wrapText="1"/>
    </xf>
    <xf numFmtId="0" fontId="16" fillId="4" borderId="12" xfId="0" applyFont="1" applyFill="1" applyBorder="1" applyAlignment="1">
      <alignment horizontal="right" vertical="center" wrapText="1"/>
    </xf>
    <xf numFmtId="0" fontId="6" fillId="4" borderId="88" xfId="0" applyFont="1" applyFill="1" applyBorder="1" applyAlignment="1">
      <alignment horizontal="center" vertical="center" wrapText="1"/>
    </xf>
    <xf numFmtId="0" fontId="14" fillId="4" borderId="90" xfId="0" applyFont="1" applyFill="1" applyBorder="1" applyAlignment="1">
      <alignment horizontal="center" vertical="center" wrapText="1"/>
    </xf>
    <xf numFmtId="0" fontId="14" fillId="4" borderId="89" xfId="0" applyFont="1" applyFill="1" applyBorder="1" applyAlignment="1">
      <alignment horizontal="center" vertical="center" wrapText="1"/>
    </xf>
    <xf numFmtId="0" fontId="14" fillId="4" borderId="92" xfId="0" applyFont="1" applyFill="1" applyBorder="1" applyAlignment="1">
      <alignment horizontal="left" vertical="center" wrapText="1"/>
    </xf>
    <xf numFmtId="0" fontId="6" fillId="4" borderId="18" xfId="0" applyFont="1" applyFill="1" applyBorder="1" applyAlignment="1">
      <alignment horizontal="justify" vertical="center" wrapText="1"/>
    </xf>
    <xf numFmtId="0" fontId="14" fillId="4" borderId="15" xfId="0" applyFont="1" applyFill="1" applyBorder="1" applyAlignment="1">
      <alignment horizontal="justify" vertical="center" wrapText="1"/>
    </xf>
    <xf numFmtId="0" fontId="14" fillId="4" borderId="12" xfId="0" applyFont="1" applyFill="1" applyBorder="1" applyAlignment="1">
      <alignment horizontal="justify" vertical="center" wrapText="1"/>
    </xf>
    <xf numFmtId="0" fontId="14" fillId="0" borderId="34" xfId="0" applyFont="1" applyBorder="1" applyAlignment="1">
      <alignment horizontal="left" vertical="center" wrapText="1"/>
    </xf>
    <xf numFmtId="0" fontId="36" fillId="6" borderId="58" xfId="4" applyFont="1" applyFill="1" applyBorder="1" applyAlignment="1" applyProtection="1">
      <alignment horizontal="center"/>
      <protection locked="0"/>
    </xf>
    <xf numFmtId="0" fontId="32" fillId="6" borderId="59" xfId="4" applyFont="1" applyFill="1" applyBorder="1" applyAlignment="1">
      <alignment horizontal="center"/>
    </xf>
    <xf numFmtId="0" fontId="32" fillId="6" borderId="70" xfId="4" applyFont="1" applyFill="1" applyBorder="1" applyAlignment="1">
      <alignment horizontal="center"/>
    </xf>
    <xf numFmtId="0" fontId="29" fillId="0" borderId="0" xfId="4" applyFont="1" applyFill="1" applyAlignment="1">
      <alignment horizontal="center"/>
    </xf>
    <xf numFmtId="0" fontId="25" fillId="0" borderId="0" xfId="4" applyFont="1" applyFill="1" applyAlignment="1">
      <alignment horizontal="center"/>
    </xf>
    <xf numFmtId="0" fontId="6" fillId="6" borderId="137" xfId="4" applyFont="1" applyFill="1" applyBorder="1" applyAlignment="1" applyProtection="1">
      <alignment horizontal="left"/>
      <protection locked="0"/>
    </xf>
    <xf numFmtId="0" fontId="2" fillId="6" borderId="105" xfId="4" applyFont="1" applyFill="1" applyBorder="1" applyAlignment="1">
      <alignment horizontal="left"/>
    </xf>
    <xf numFmtId="0" fontId="2" fillId="6" borderId="138" xfId="4" applyFont="1" applyFill="1" applyBorder="1" applyAlignment="1">
      <alignment horizontal="left"/>
    </xf>
    <xf numFmtId="0" fontId="9" fillId="0" borderId="60" xfId="3" applyFont="1" applyFill="1" applyBorder="1" applyAlignment="1">
      <alignment horizontal="center" vertical="center"/>
    </xf>
    <xf numFmtId="0" fontId="10" fillId="0" borderId="61" xfId="3" applyFont="1" applyFill="1" applyBorder="1"/>
    <xf numFmtId="0" fontId="10" fillId="0" borderId="62" xfId="3" applyFont="1" applyFill="1" applyBorder="1"/>
    <xf numFmtId="0" fontId="9" fillId="0" borderId="23" xfId="3" applyFont="1" applyFill="1" applyBorder="1" applyAlignment="1">
      <alignment horizontal="center" vertical="center"/>
    </xf>
    <xf numFmtId="0" fontId="10" fillId="0" borderId="23" xfId="3" applyFont="1" applyFill="1" applyBorder="1"/>
    <xf numFmtId="0" fontId="10" fillId="0" borderId="24" xfId="3" applyFont="1" applyFill="1" applyBorder="1"/>
    <xf numFmtId="0" fontId="5" fillId="0" borderId="110" xfId="4" applyFont="1" applyFill="1" applyBorder="1" applyAlignment="1" applyProtection="1">
      <alignment horizontal="center"/>
      <protection locked="0"/>
    </xf>
    <xf numFmtId="0" fontId="5" fillId="0" borderId="111" xfId="4" applyFont="1" applyFill="1" applyBorder="1" applyAlignment="1" applyProtection="1">
      <alignment horizontal="center"/>
      <protection locked="0"/>
    </xf>
    <xf numFmtId="0" fontId="33" fillId="0" borderId="0" xfId="3" applyFont="1" applyFill="1" applyAlignment="1">
      <alignment horizontal="center" vertical="center" wrapText="1"/>
    </xf>
    <xf numFmtId="0" fontId="36" fillId="6" borderId="110" xfId="4" applyFont="1" applyFill="1" applyBorder="1" applyAlignment="1" applyProtection="1">
      <alignment horizontal="center"/>
      <protection locked="0"/>
    </xf>
    <xf numFmtId="0" fontId="32" fillId="6" borderId="111" xfId="4" applyFont="1" applyFill="1" applyBorder="1" applyAlignment="1" applyProtection="1">
      <alignment horizontal="center"/>
      <protection locked="0"/>
    </xf>
    <xf numFmtId="0" fontId="37" fillId="6" borderId="115" xfId="4" applyFont="1" applyFill="1" applyBorder="1" applyAlignment="1" applyProtection="1">
      <alignment horizontal="center"/>
      <protection locked="0"/>
    </xf>
    <xf numFmtId="0" fontId="5" fillId="6" borderId="116" xfId="4" applyFont="1" applyFill="1" applyBorder="1" applyAlignment="1">
      <alignment horizontal="center"/>
    </xf>
    <xf numFmtId="0" fontId="5" fillId="6" borderId="117" xfId="4" applyFont="1" applyFill="1" applyBorder="1" applyAlignment="1">
      <alignment horizontal="center"/>
    </xf>
    <xf numFmtId="0" fontId="33" fillId="0" borderId="0" xfId="3" applyFont="1" applyAlignment="1">
      <alignment horizontal="center" vertical="center" wrapText="1"/>
    </xf>
    <xf numFmtId="3" fontId="42" fillId="0" borderId="73" xfId="4" applyNumberFormat="1" applyFont="1" applyFill="1" applyBorder="1" applyAlignment="1" applyProtection="1">
      <alignment horizontal="centerContinuous" vertical="center"/>
      <protection locked="0"/>
    </xf>
    <xf numFmtId="0" fontId="42" fillId="0" borderId="6" xfId="4" applyFont="1" applyFill="1" applyBorder="1" applyAlignment="1" applyProtection="1">
      <alignment horizontal="centerContinuous" vertical="center"/>
      <protection locked="0"/>
    </xf>
    <xf numFmtId="0" fontId="42" fillId="0" borderId="49" xfId="4" applyFont="1" applyFill="1" applyBorder="1" applyAlignment="1" applyProtection="1">
      <alignment horizontal="center" vertical="center"/>
      <protection locked="0"/>
    </xf>
    <xf numFmtId="3" fontId="42" fillId="0" borderId="2" xfId="4" applyNumberFormat="1" applyFont="1" applyFill="1" applyBorder="1" applyAlignment="1" applyProtection="1">
      <alignment horizontal="centerContinuous" vertical="center"/>
      <protection locked="0"/>
    </xf>
    <xf numFmtId="169" fontId="42" fillId="0" borderId="48" xfId="4" applyNumberFormat="1" applyFont="1" applyFill="1" applyBorder="1" applyAlignment="1" applyProtection="1">
      <alignment horizontal="center" vertical="center"/>
      <protection locked="0"/>
    </xf>
    <xf numFmtId="0" fontId="42" fillId="0" borderId="48" xfId="4" applyFont="1" applyFill="1" applyBorder="1" applyAlignment="1">
      <alignment horizontal="centerContinuous"/>
    </xf>
    <xf numFmtId="4" fontId="42" fillId="0" borderId="48" xfId="4" applyNumberFormat="1" applyFont="1" applyFill="1" applyBorder="1" applyAlignment="1" applyProtection="1">
      <alignment horizontal="right" vertical="center"/>
      <protection locked="0"/>
    </xf>
    <xf numFmtId="3" fontId="42" fillId="0" borderId="49" xfId="4" applyNumberFormat="1" applyFont="1" applyFill="1" applyBorder="1" applyAlignment="1" applyProtection="1">
      <alignment horizontal="centerContinuous" vertical="center"/>
      <protection locked="0"/>
    </xf>
    <xf numFmtId="3" fontId="42" fillId="0" borderId="74" xfId="4" applyNumberFormat="1" applyFont="1" applyFill="1" applyBorder="1" applyAlignment="1" applyProtection="1">
      <alignment horizontal="center" vertical="center"/>
      <protection locked="0"/>
    </xf>
    <xf numFmtId="170" fontId="43" fillId="0" borderId="75" xfId="4" applyNumberFormat="1" applyFont="1" applyFill="1" applyBorder="1" applyAlignment="1" applyProtection="1">
      <alignment horizontal="center"/>
      <protection locked="0"/>
    </xf>
    <xf numFmtId="0" fontId="43" fillId="0" borderId="51" xfId="4" applyFont="1" applyFill="1" applyBorder="1" applyAlignment="1"/>
    <xf numFmtId="0" fontId="44" fillId="0" borderId="51" xfId="4" applyFont="1" applyFill="1" applyBorder="1" applyAlignment="1">
      <alignment horizontal="center"/>
    </xf>
    <xf numFmtId="0" fontId="44" fillId="0" borderId="51" xfId="4" applyFont="1" applyFill="1" applyBorder="1" applyAlignment="1"/>
    <xf numFmtId="169" fontId="44" fillId="0" borderId="51" xfId="4" applyNumberFormat="1" applyFont="1" applyFill="1" applyBorder="1" applyAlignment="1">
      <alignment horizontal="center"/>
    </xf>
    <xf numFmtId="4" fontId="42" fillId="0" borderId="0" xfId="4" applyNumberFormat="1" applyFont="1" applyFill="1" applyBorder="1" applyAlignment="1" applyProtection="1">
      <alignment horizontal="right"/>
      <protection locked="0"/>
    </xf>
    <xf numFmtId="3" fontId="43" fillId="0" borderId="0" xfId="4" applyNumberFormat="1" applyFont="1" applyFill="1" applyBorder="1" applyAlignment="1" applyProtection="1">
      <alignment horizontal="center"/>
      <protection locked="0"/>
    </xf>
    <xf numFmtId="3" fontId="43" fillId="0" borderId="72" xfId="4" applyNumberFormat="1" applyFont="1" applyFill="1" applyBorder="1" applyProtection="1">
      <protection locked="0"/>
    </xf>
    <xf numFmtId="171" fontId="45" fillId="0" borderId="10" xfId="4" applyNumberFormat="1" applyFont="1" applyFill="1" applyBorder="1" applyAlignment="1" applyProtection="1">
      <alignment horizontal="center"/>
      <protection locked="0"/>
    </xf>
    <xf numFmtId="0" fontId="44" fillId="0" borderId="0" xfId="4" applyFont="1" applyFill="1" applyBorder="1" applyProtection="1">
      <protection locked="0"/>
    </xf>
    <xf numFmtId="0" fontId="45" fillId="0" borderId="0" xfId="4" applyFont="1" applyFill="1" applyBorder="1" applyAlignment="1" applyProtection="1">
      <alignment horizontal="center"/>
      <protection locked="0"/>
    </xf>
    <xf numFmtId="3" fontId="45" fillId="0" borderId="52" xfId="4" applyNumberFormat="1" applyFont="1" applyFill="1" applyBorder="1" applyAlignment="1" applyProtection="1">
      <alignment horizontal="left"/>
      <protection locked="0"/>
    </xf>
    <xf numFmtId="169" fontId="45" fillId="0" borderId="52" xfId="4" applyNumberFormat="1" applyFont="1" applyFill="1" applyBorder="1" applyAlignment="1" applyProtection="1">
      <alignment horizontal="center"/>
      <protection locked="0"/>
    </xf>
    <xf numFmtId="3" fontId="44" fillId="0" borderId="52" xfId="4" applyNumberFormat="1" applyFont="1" applyFill="1" applyBorder="1" applyAlignment="1" applyProtection="1">
      <alignment horizontal="center"/>
      <protection locked="0"/>
    </xf>
    <xf numFmtId="4" fontId="45" fillId="0" borderId="52" xfId="4" applyNumberFormat="1" applyFont="1" applyFill="1" applyBorder="1" applyAlignment="1" applyProtection="1">
      <alignment horizontal="right"/>
      <protection locked="0"/>
    </xf>
    <xf numFmtId="3" fontId="44" fillId="0" borderId="53" xfId="4" applyNumberFormat="1" applyFont="1" applyFill="1" applyBorder="1" applyAlignment="1" applyProtection="1">
      <alignment horizontal="center"/>
      <protection locked="0"/>
    </xf>
    <xf numFmtId="4" fontId="44" fillId="0" borderId="76" xfId="4" applyNumberFormat="1" applyFont="1" applyFill="1" applyBorder="1" applyProtection="1">
      <protection locked="0"/>
    </xf>
    <xf numFmtId="3" fontId="45" fillId="0" borderId="54" xfId="4" applyNumberFormat="1" applyFont="1" applyFill="1" applyBorder="1" applyAlignment="1" applyProtection="1">
      <alignment horizontal="left"/>
      <protection locked="0"/>
    </xf>
    <xf numFmtId="169" fontId="45" fillId="0" borderId="54" xfId="4" applyNumberFormat="1" applyFont="1" applyFill="1" applyBorder="1" applyAlignment="1" applyProtection="1">
      <alignment horizontal="center"/>
      <protection locked="0"/>
    </xf>
    <xf numFmtId="3" fontId="44" fillId="0" borderId="54" xfId="4" applyNumberFormat="1" applyFont="1" applyFill="1" applyBorder="1" applyAlignment="1" applyProtection="1">
      <protection locked="0"/>
    </xf>
    <xf numFmtId="4" fontId="45" fillId="0" borderId="54" xfId="4" applyNumberFormat="1" applyFont="1" applyFill="1" applyBorder="1" applyAlignment="1" applyProtection="1">
      <alignment horizontal="right"/>
      <protection locked="0"/>
    </xf>
    <xf numFmtId="3" fontId="44" fillId="0" borderId="53" xfId="4" applyNumberFormat="1" applyFont="1" applyFill="1" applyBorder="1" applyAlignment="1" applyProtection="1">
      <protection locked="0"/>
    </xf>
    <xf numFmtId="4" fontId="44" fillId="7" borderId="76" xfId="4" applyNumberFormat="1" applyFont="1" applyFill="1" applyBorder="1" applyProtection="1">
      <protection locked="0"/>
    </xf>
    <xf numFmtId="3" fontId="44" fillId="0" borderId="54" xfId="4" applyNumberFormat="1" applyFont="1" applyFill="1" applyBorder="1" applyAlignment="1" applyProtection="1">
      <alignment horizontal="right"/>
      <protection locked="0"/>
    </xf>
    <xf numFmtId="4" fontId="44" fillId="0" borderId="0" xfId="4" applyNumberFormat="1" applyFont="1" applyFill="1" applyBorder="1" applyAlignment="1" applyProtection="1">
      <alignment horizontal="right"/>
      <protection locked="0"/>
    </xf>
    <xf numFmtId="3" fontId="44" fillId="0" borderId="54" xfId="4" applyNumberFormat="1" applyFont="1" applyFill="1" applyBorder="1" applyAlignment="1" applyProtection="1">
      <alignment horizontal="center"/>
      <protection locked="0"/>
    </xf>
    <xf numFmtId="4" fontId="45" fillId="0" borderId="0" xfId="4" applyNumberFormat="1" applyFont="1" applyFill="1" applyBorder="1" applyAlignment="1" applyProtection="1">
      <alignment horizontal="right"/>
      <protection locked="0"/>
    </xf>
    <xf numFmtId="0" fontId="44" fillId="0" borderId="55" xfId="4" applyFont="1" applyFill="1" applyBorder="1"/>
    <xf numFmtId="0" fontId="45" fillId="0" borderId="0" xfId="4" applyFont="1" applyFill="1" applyBorder="1" applyAlignment="1">
      <alignment horizontal="center"/>
    </xf>
    <xf numFmtId="3" fontId="45" fillId="7" borderId="54" xfId="4" applyNumberFormat="1" applyFont="1" applyFill="1" applyBorder="1" applyAlignment="1" applyProtection="1">
      <alignment horizontal="left"/>
      <protection locked="0"/>
    </xf>
    <xf numFmtId="3" fontId="45" fillId="0" borderId="54" xfId="4" applyNumberFormat="1" applyFont="1" applyFill="1" applyBorder="1" applyAlignment="1" applyProtection="1">
      <alignment horizontal="center"/>
      <protection locked="0"/>
    </xf>
    <xf numFmtId="9" fontId="45" fillId="0" borderId="48" xfId="4" applyNumberFormat="1" applyFont="1" applyFill="1" applyBorder="1" applyAlignment="1" applyProtection="1">
      <alignment horizontal="right"/>
      <protection locked="0"/>
    </xf>
    <xf numFmtId="4" fontId="44" fillId="0" borderId="74" xfId="4" applyNumberFormat="1" applyFont="1" applyFill="1" applyBorder="1"/>
    <xf numFmtId="171" fontId="45" fillId="0" borderId="10" xfId="4" applyNumberFormat="1" applyFont="1" applyFill="1" applyBorder="1" applyProtection="1">
      <protection locked="0"/>
    </xf>
    <xf numFmtId="3" fontId="45" fillId="0" borderId="0" xfId="4" applyNumberFormat="1" applyFont="1" applyFill="1" applyBorder="1" applyAlignment="1" applyProtection="1">
      <alignment horizontal="left"/>
      <protection locked="0"/>
    </xf>
    <xf numFmtId="169" fontId="45" fillId="0" borderId="0" xfId="4" applyNumberFormat="1" applyFont="1" applyFill="1" applyBorder="1" applyAlignment="1" applyProtection="1">
      <alignment horizontal="center"/>
      <protection locked="0"/>
    </xf>
    <xf numFmtId="3" fontId="44" fillId="0" borderId="0" xfId="4" applyNumberFormat="1" applyFont="1" applyFill="1" applyBorder="1" applyAlignment="1" applyProtection="1">
      <alignment horizontal="center"/>
      <protection locked="0"/>
    </xf>
    <xf numFmtId="4" fontId="44" fillId="0" borderId="11" xfId="4" applyNumberFormat="1" applyFont="1" applyFill="1" applyBorder="1" applyProtection="1">
      <protection locked="0"/>
    </xf>
    <xf numFmtId="0" fontId="45" fillId="0" borderId="10" xfId="4" applyFont="1" applyFill="1" applyBorder="1" applyProtection="1">
      <protection locked="0"/>
    </xf>
    <xf numFmtId="0" fontId="43" fillId="4" borderId="0" xfId="4" applyFont="1" applyFill="1" applyBorder="1" applyProtection="1">
      <protection locked="0"/>
    </xf>
    <xf numFmtId="0" fontId="45" fillId="4" borderId="0" xfId="4" applyFont="1" applyFill="1" applyBorder="1" applyAlignment="1" applyProtection="1">
      <alignment horizontal="center"/>
      <protection locked="0"/>
    </xf>
    <xf numFmtId="3" fontId="45" fillId="4" borderId="0" xfId="4" applyNumberFormat="1" applyFont="1" applyFill="1" applyBorder="1" applyAlignment="1" applyProtection="1">
      <alignment horizontal="left"/>
      <protection locked="0"/>
    </xf>
    <xf numFmtId="169" fontId="45" fillId="4" borderId="0" xfId="4" applyNumberFormat="1" applyFont="1" applyFill="1" applyBorder="1" applyAlignment="1" applyProtection="1">
      <alignment horizontal="center"/>
      <protection locked="0"/>
    </xf>
    <xf numFmtId="3" fontId="44" fillId="4" borderId="0" xfId="4" applyNumberFormat="1" applyFont="1" applyFill="1" applyBorder="1" applyAlignment="1" applyProtection="1">
      <alignment horizontal="center"/>
      <protection locked="0"/>
    </xf>
    <xf numFmtId="4" fontId="45" fillId="4" borderId="0" xfId="4" applyNumberFormat="1" applyFont="1" applyFill="1" applyBorder="1" applyAlignment="1" applyProtection="1">
      <alignment horizontal="right"/>
      <protection locked="0"/>
    </xf>
    <xf numFmtId="4" fontId="43" fillId="4" borderId="74" xfId="4" applyNumberFormat="1" applyFont="1" applyFill="1" applyBorder="1" applyProtection="1">
      <protection locked="0"/>
    </xf>
    <xf numFmtId="0" fontId="45" fillId="0" borderId="0" xfId="4" applyFont="1" applyFill="1" applyBorder="1" applyAlignment="1" applyProtection="1">
      <alignment horizontal="left"/>
      <protection locked="0"/>
    </xf>
    <xf numFmtId="0" fontId="44" fillId="0" borderId="0" xfId="4" applyFont="1" applyFill="1" applyBorder="1" applyAlignment="1" applyProtection="1">
      <alignment horizontal="center"/>
      <protection locked="0"/>
    </xf>
    <xf numFmtId="0" fontId="44" fillId="0" borderId="11" xfId="4" applyFont="1" applyFill="1" applyBorder="1" applyProtection="1">
      <protection locked="0"/>
    </xf>
    <xf numFmtId="170" fontId="43" fillId="0" borderId="10" xfId="4" applyNumberFormat="1" applyFont="1" applyFill="1" applyBorder="1" applyAlignment="1" applyProtection="1">
      <alignment horizontal="center"/>
      <protection locked="0"/>
    </xf>
    <xf numFmtId="0" fontId="43" fillId="0" borderId="0" xfId="4" applyFont="1" applyFill="1" applyBorder="1" applyProtection="1">
      <protection locked="0"/>
    </xf>
    <xf numFmtId="3" fontId="44" fillId="0" borderId="72" xfId="4" applyNumberFormat="1" applyFont="1" applyFill="1" applyBorder="1" applyProtection="1">
      <protection locked="0"/>
    </xf>
    <xf numFmtId="0" fontId="44" fillId="7" borderId="0" xfId="4" applyFont="1" applyFill="1" applyBorder="1" applyProtection="1">
      <protection locked="0"/>
    </xf>
    <xf numFmtId="0" fontId="43" fillId="0" borderId="0" xfId="4" applyFont="1" applyFill="1" applyBorder="1" applyAlignment="1" applyProtection="1">
      <protection locked="0"/>
    </xf>
    <xf numFmtId="3" fontId="43" fillId="0" borderId="0" xfId="4" applyNumberFormat="1" applyFont="1" applyFill="1" applyBorder="1" applyAlignment="1" applyProtection="1">
      <alignment horizontal="left"/>
      <protection locked="0"/>
    </xf>
    <xf numFmtId="0" fontId="44" fillId="0" borderId="0" xfId="4" applyFont="1" applyFill="1" applyBorder="1" applyAlignment="1"/>
    <xf numFmtId="4" fontId="44" fillId="0" borderId="72" xfId="4" applyNumberFormat="1" applyFont="1" applyFill="1" applyBorder="1" applyProtection="1">
      <protection locked="0"/>
    </xf>
    <xf numFmtId="0" fontId="44" fillId="0" borderId="52" xfId="4" applyFont="1" applyFill="1" applyBorder="1" applyProtection="1">
      <protection locked="0"/>
    </xf>
    <xf numFmtId="4" fontId="44" fillId="8" borderId="74" xfId="4" applyNumberFormat="1" applyFont="1" applyFill="1" applyBorder="1" applyProtection="1">
      <protection locked="0"/>
    </xf>
    <xf numFmtId="49" fontId="45" fillId="0" borderId="0" xfId="4" applyNumberFormat="1" applyFont="1" applyFill="1" applyBorder="1" applyAlignment="1" applyProtection="1">
      <alignment horizontal="center"/>
      <protection locked="0"/>
    </xf>
    <xf numFmtId="0" fontId="42" fillId="0" borderId="0" xfId="4" applyFont="1" applyFill="1" applyBorder="1" applyAlignment="1" applyProtection="1">
      <alignment horizontal="center"/>
      <protection locked="0"/>
    </xf>
    <xf numFmtId="3" fontId="42" fillId="0" borderId="0" xfId="4" applyNumberFormat="1" applyFont="1" applyFill="1" applyBorder="1" applyAlignment="1" applyProtection="1">
      <alignment horizontal="left"/>
      <protection locked="0"/>
    </xf>
    <xf numFmtId="169" fontId="42" fillId="0" borderId="0" xfId="4" applyNumberFormat="1" applyFont="1" applyFill="1" applyBorder="1" applyAlignment="1" applyProtection="1">
      <alignment horizontal="center"/>
      <protection locked="0"/>
    </xf>
    <xf numFmtId="4" fontId="43" fillId="0" borderId="11" xfId="4" applyNumberFormat="1" applyFont="1" applyFill="1" applyBorder="1" applyAlignment="1" applyProtection="1">
      <alignment horizontal="center"/>
      <protection locked="0"/>
    </xf>
    <xf numFmtId="0" fontId="42" fillId="0" borderId="10" xfId="4" applyFont="1" applyFill="1" applyBorder="1" applyProtection="1">
      <protection locked="0"/>
    </xf>
    <xf numFmtId="0" fontId="42" fillId="4" borderId="0" xfId="4" applyFont="1" applyFill="1" applyBorder="1" applyAlignment="1" applyProtection="1">
      <alignment horizontal="center"/>
      <protection locked="0"/>
    </xf>
    <xf numFmtId="3" fontId="42" fillId="4" borderId="0" xfId="4" applyNumberFormat="1" applyFont="1" applyFill="1" applyBorder="1" applyAlignment="1" applyProtection="1">
      <alignment horizontal="left"/>
      <protection locked="0"/>
    </xf>
    <xf numFmtId="169" fontId="42" fillId="4" borderId="0" xfId="4" applyNumberFormat="1" applyFont="1" applyFill="1" applyBorder="1" applyAlignment="1" applyProtection="1">
      <alignment horizontal="center"/>
      <protection locked="0"/>
    </xf>
    <xf numFmtId="3" fontId="43" fillId="4" borderId="0" xfId="4" applyNumberFormat="1" applyFont="1" applyFill="1" applyBorder="1" applyAlignment="1" applyProtection="1">
      <alignment horizontal="center"/>
      <protection locked="0"/>
    </xf>
    <xf numFmtId="0" fontId="44" fillId="0" borderId="10" xfId="4" applyFont="1" applyFill="1" applyBorder="1"/>
    <xf numFmtId="0" fontId="44" fillId="0" borderId="0" xfId="4" applyFont="1" applyFill="1" applyBorder="1"/>
    <xf numFmtId="0" fontId="44" fillId="0" borderId="0" xfId="4" applyFont="1" applyFill="1" applyBorder="1" applyAlignment="1">
      <alignment horizontal="center"/>
    </xf>
    <xf numFmtId="3" fontId="44" fillId="0" borderId="11" xfId="4" applyNumberFormat="1" applyFont="1" applyFill="1" applyBorder="1" applyProtection="1">
      <protection locked="0"/>
    </xf>
    <xf numFmtId="0" fontId="46" fillId="0" borderId="77" xfId="4" applyFont="1" applyFill="1" applyBorder="1" applyProtection="1">
      <protection locked="0"/>
    </xf>
    <xf numFmtId="171" fontId="47" fillId="0" borderId="49" xfId="4" applyNumberFormat="1" applyFont="1" applyFill="1" applyBorder="1" applyAlignment="1" applyProtection="1">
      <alignment vertical="center"/>
      <protection locked="0"/>
    </xf>
    <xf numFmtId="0" fontId="48" fillId="0" borderId="49" xfId="4" applyFont="1" applyFill="1" applyBorder="1" applyAlignment="1">
      <alignment horizontal="center"/>
    </xf>
    <xf numFmtId="0" fontId="48" fillId="0" borderId="49" xfId="4" applyFont="1" applyFill="1" applyBorder="1" applyAlignment="1"/>
    <xf numFmtId="169" fontId="42" fillId="0" borderId="49" xfId="4" applyNumberFormat="1" applyFont="1" applyFill="1" applyBorder="1" applyAlignment="1" applyProtection="1">
      <alignment horizontal="center"/>
      <protection locked="0"/>
    </xf>
    <xf numFmtId="0" fontId="44" fillId="0" borderId="49" xfId="4" applyFont="1" applyFill="1" applyBorder="1"/>
    <xf numFmtId="4" fontId="43" fillId="0" borderId="49" xfId="4" applyNumberFormat="1" applyFont="1" applyFill="1" applyBorder="1" applyAlignment="1" applyProtection="1">
      <alignment horizontal="right"/>
      <protection locked="0"/>
    </xf>
    <xf numFmtId="3" fontId="43" fillId="0" borderId="2" xfId="4" applyNumberFormat="1" applyFont="1" applyFill="1" applyBorder="1" applyAlignment="1" applyProtection="1">
      <alignment horizontal="center"/>
      <protection locked="0"/>
    </xf>
    <xf numFmtId="4" fontId="43" fillId="0" borderId="76" xfId="4" applyNumberFormat="1" applyFont="1" applyFill="1" applyBorder="1" applyProtection="1">
      <protection locked="0"/>
    </xf>
    <xf numFmtId="0" fontId="46" fillId="0" borderId="10" xfId="4" applyFont="1" applyFill="1" applyBorder="1" applyProtection="1">
      <protection locked="0"/>
    </xf>
    <xf numFmtId="171" fontId="47" fillId="0" borderId="0" xfId="4" applyNumberFormat="1" applyFont="1" applyFill="1" applyBorder="1" applyAlignment="1" applyProtection="1">
      <protection locked="0"/>
    </xf>
    <xf numFmtId="0" fontId="48" fillId="0" borderId="0" xfId="4" applyFont="1" applyFill="1" applyBorder="1" applyAlignment="1">
      <alignment horizontal="center"/>
    </xf>
    <xf numFmtId="0" fontId="48" fillId="0" borderId="0" xfId="4" applyFont="1" applyFill="1" applyBorder="1" applyAlignment="1"/>
    <xf numFmtId="4" fontId="43" fillId="0" borderId="11" xfId="4" applyNumberFormat="1" applyFont="1" applyFill="1" applyBorder="1" applyProtection="1">
      <protection locked="0"/>
    </xf>
    <xf numFmtId="4" fontId="44" fillId="7" borderId="74" xfId="4" applyNumberFormat="1" applyFont="1" applyFill="1" applyBorder="1" applyProtection="1">
      <protection locked="0"/>
    </xf>
    <xf numFmtId="0" fontId="45" fillId="8" borderId="0" xfId="4" applyFont="1" applyFill="1" applyBorder="1" applyAlignment="1" applyProtection="1">
      <alignment horizontal="center"/>
      <protection locked="0"/>
    </xf>
    <xf numFmtId="3" fontId="45" fillId="8" borderId="0" xfId="4" applyNumberFormat="1" applyFont="1" applyFill="1" applyBorder="1" applyAlignment="1" applyProtection="1">
      <alignment horizontal="left"/>
      <protection locked="0"/>
    </xf>
    <xf numFmtId="169" fontId="45" fillId="8" borderId="0" xfId="4" applyNumberFormat="1" applyFont="1" applyFill="1" applyBorder="1" applyAlignment="1" applyProtection="1">
      <alignment horizontal="center"/>
      <protection locked="0"/>
    </xf>
    <xf numFmtId="3" fontId="44" fillId="8" borderId="0" xfId="4" applyNumberFormat="1" applyFont="1" applyFill="1" applyBorder="1" applyAlignment="1" applyProtection="1">
      <alignment horizontal="center"/>
      <protection locked="0"/>
    </xf>
    <xf numFmtId="4" fontId="45" fillId="8" borderId="0" xfId="4" applyNumberFormat="1" applyFont="1" applyFill="1" applyBorder="1" applyAlignment="1" applyProtection="1">
      <alignment horizontal="right"/>
      <protection locked="0"/>
    </xf>
    <xf numFmtId="0" fontId="44" fillId="0" borderId="0" xfId="4" applyFont="1" applyFill="1" applyBorder="1" applyAlignment="1" applyProtection="1">
      <alignment wrapText="1"/>
      <protection locked="0"/>
    </xf>
    <xf numFmtId="169" fontId="45" fillId="0" borderId="48" xfId="4" applyNumberFormat="1" applyFont="1" applyFill="1" applyBorder="1" applyAlignment="1" applyProtection="1">
      <alignment horizontal="center"/>
      <protection locked="0"/>
    </xf>
    <xf numFmtId="3" fontId="45" fillId="0" borderId="0" xfId="4" applyNumberFormat="1" applyFont="1" applyFill="1" applyBorder="1" applyAlignment="1" applyProtection="1">
      <alignment horizontal="center"/>
      <protection locked="0"/>
    </xf>
    <xf numFmtId="4" fontId="44" fillId="8" borderId="7" xfId="4" applyNumberFormat="1" applyFont="1" applyFill="1" applyBorder="1" applyProtection="1">
      <protection locked="0"/>
    </xf>
    <xf numFmtId="0" fontId="44" fillId="0" borderId="0" xfId="4" applyFont="1" applyFill="1" applyBorder="1" applyAlignment="1" applyProtection="1">
      <alignment horizontal="right"/>
      <protection locked="0"/>
    </xf>
    <xf numFmtId="4" fontId="44" fillId="8" borderId="9" xfId="4" applyNumberFormat="1" applyFont="1" applyFill="1" applyBorder="1" applyProtection="1">
      <protection locked="0"/>
    </xf>
    <xf numFmtId="4" fontId="44" fillId="0" borderId="7" xfId="4" applyNumberFormat="1" applyFont="1" applyFill="1" applyBorder="1" applyProtection="1">
      <protection locked="0"/>
    </xf>
    <xf numFmtId="4" fontId="44" fillId="0" borderId="9" xfId="4" applyNumberFormat="1" applyFont="1" applyFill="1" applyBorder="1" applyProtection="1">
      <protection locked="0"/>
    </xf>
    <xf numFmtId="4" fontId="44" fillId="0" borderId="74" xfId="4" applyNumberFormat="1" applyFont="1" applyFill="1" applyBorder="1" applyProtection="1">
      <protection locked="0"/>
    </xf>
    <xf numFmtId="169" fontId="45" fillId="0" borderId="48" xfId="4" applyNumberFormat="1" applyFont="1" applyBorder="1" applyAlignment="1" applyProtection="1">
      <alignment horizontal="center"/>
      <protection locked="0"/>
    </xf>
    <xf numFmtId="169" fontId="45" fillId="0" borderId="0" xfId="4" applyNumberFormat="1" applyFont="1" applyBorder="1" applyAlignment="1" applyProtection="1">
      <alignment horizontal="center"/>
      <protection locked="0"/>
    </xf>
    <xf numFmtId="4" fontId="42" fillId="4" borderId="0" xfId="4" applyNumberFormat="1" applyFont="1" applyFill="1" applyBorder="1" applyAlignment="1" applyProtection="1">
      <alignment horizontal="right"/>
      <protection locked="0"/>
    </xf>
    <xf numFmtId="0" fontId="45" fillId="0" borderId="48" xfId="4" applyFont="1" applyFill="1" applyBorder="1" applyAlignment="1" applyProtection="1">
      <alignment horizontal="center"/>
      <protection locked="0"/>
    </xf>
    <xf numFmtId="4" fontId="44" fillId="0" borderId="8" xfId="4" applyNumberFormat="1" applyFont="1" applyFill="1" applyBorder="1" applyProtection="1">
      <protection locked="0"/>
    </xf>
    <xf numFmtId="0" fontId="44" fillId="8" borderId="0" xfId="4" applyFont="1" applyFill="1" applyBorder="1" applyProtection="1">
      <protection locked="0"/>
    </xf>
    <xf numFmtId="4" fontId="44" fillId="8" borderId="74" xfId="4" applyNumberFormat="1" applyFont="1" applyFill="1" applyBorder="1"/>
    <xf numFmtId="0" fontId="50" fillId="0" borderId="10" xfId="4" applyFont="1" applyFill="1" applyBorder="1" applyProtection="1">
      <protection locked="0"/>
    </xf>
    <xf numFmtId="0" fontId="44" fillId="0" borderId="54" xfId="4" applyFont="1" applyFill="1" applyBorder="1" applyProtection="1">
      <protection locked="0"/>
    </xf>
    <xf numFmtId="0" fontId="45" fillId="0" borderId="54" xfId="4" applyFont="1" applyFill="1" applyBorder="1" applyAlignment="1" applyProtection="1">
      <alignment horizontal="center"/>
      <protection locked="0"/>
    </xf>
    <xf numFmtId="4" fontId="44" fillId="0" borderId="78" xfId="4" applyNumberFormat="1" applyFont="1" applyFill="1" applyBorder="1" applyProtection="1">
      <protection locked="0"/>
    </xf>
    <xf numFmtId="0" fontId="43" fillId="0" borderId="0" xfId="4" applyFont="1" applyFill="1" applyBorder="1" applyAlignment="1" applyProtection="1">
      <alignment horizontal="left"/>
      <protection locked="0"/>
    </xf>
    <xf numFmtId="0" fontId="44" fillId="0" borderId="0" xfId="4" applyFont="1" applyFill="1" applyBorder="1" applyAlignment="1">
      <alignment horizontal="left"/>
    </xf>
    <xf numFmtId="4" fontId="45" fillId="7" borderId="52" xfId="4" applyNumberFormat="1" applyFont="1" applyFill="1" applyBorder="1" applyAlignment="1" applyProtection="1">
      <alignment horizontal="right"/>
      <protection locked="0"/>
    </xf>
    <xf numFmtId="4" fontId="44" fillId="4" borderId="74" xfId="4" applyNumberFormat="1" applyFont="1" applyFill="1" applyBorder="1" applyProtection="1">
      <protection locked="0"/>
    </xf>
    <xf numFmtId="4" fontId="44" fillId="0" borderId="79" xfId="4" applyNumberFormat="1" applyFont="1" applyFill="1" applyBorder="1" applyProtection="1">
      <protection locked="0"/>
    </xf>
    <xf numFmtId="0" fontId="43" fillId="0" borderId="0" xfId="4" applyFont="1" applyFill="1" applyBorder="1" applyAlignment="1">
      <alignment horizontal="center"/>
    </xf>
    <xf numFmtId="0" fontId="43" fillId="0" borderId="0" xfId="4" applyFont="1" applyFill="1" applyBorder="1" applyAlignment="1"/>
    <xf numFmtId="4" fontId="44" fillId="8" borderId="76" xfId="4" applyNumberFormat="1" applyFont="1" applyFill="1" applyBorder="1" applyProtection="1">
      <protection locked="0"/>
    </xf>
    <xf numFmtId="4" fontId="45" fillId="7" borderId="54" xfId="4" applyNumberFormat="1" applyFont="1" applyFill="1" applyBorder="1" applyAlignment="1" applyProtection="1">
      <alignment horizontal="right"/>
      <protection locked="0"/>
    </xf>
    <xf numFmtId="169" fontId="45" fillId="8" borderId="48" xfId="4" applyNumberFormat="1" applyFont="1" applyFill="1" applyBorder="1" applyAlignment="1" applyProtection="1">
      <alignment horizontal="center"/>
      <protection locked="0"/>
    </xf>
    <xf numFmtId="3" fontId="45" fillId="8" borderId="0" xfId="4" applyNumberFormat="1" applyFont="1" applyFill="1" applyBorder="1" applyAlignment="1" applyProtection="1">
      <alignment horizontal="center"/>
      <protection locked="0"/>
    </xf>
    <xf numFmtId="4" fontId="45" fillId="8" borderId="54" xfId="4" applyNumberFormat="1" applyFont="1" applyFill="1" applyBorder="1" applyAlignment="1" applyProtection="1">
      <alignment horizontal="right"/>
      <protection locked="0"/>
    </xf>
    <xf numFmtId="3" fontId="44" fillId="8" borderId="53" xfId="4" applyNumberFormat="1" applyFont="1" applyFill="1" applyBorder="1" applyAlignment="1" applyProtection="1">
      <alignment horizontal="center"/>
      <protection locked="0"/>
    </xf>
    <xf numFmtId="169" fontId="45" fillId="7" borderId="48" xfId="4" applyNumberFormat="1" applyFont="1" applyFill="1" applyBorder="1" applyAlignment="1" applyProtection="1">
      <alignment horizontal="center"/>
      <protection locked="0"/>
    </xf>
    <xf numFmtId="4" fontId="44" fillId="7" borderId="9" xfId="4" applyNumberFormat="1" applyFont="1" applyFill="1" applyBorder="1" applyProtection="1">
      <protection locked="0"/>
    </xf>
    <xf numFmtId="3" fontId="45" fillId="0" borderId="54" xfId="4" applyNumberFormat="1" applyFont="1" applyFill="1" applyBorder="1" applyAlignment="1" applyProtection="1">
      <alignment horizontal="right"/>
      <protection locked="0"/>
    </xf>
    <xf numFmtId="0" fontId="45" fillId="7" borderId="0" xfId="4" applyFont="1" applyFill="1" applyBorder="1" applyAlignment="1" applyProtection="1">
      <alignment horizontal="center"/>
      <protection locked="0"/>
    </xf>
    <xf numFmtId="0" fontId="44" fillId="4" borderId="0" xfId="4" applyFont="1" applyFill="1" applyBorder="1" applyProtection="1">
      <protection locked="0"/>
    </xf>
    <xf numFmtId="3" fontId="45" fillId="0" borderId="52" xfId="4" applyNumberFormat="1" applyFont="1" applyFill="1" applyBorder="1" applyAlignment="1" applyProtection="1">
      <alignment horizontal="center"/>
      <protection locked="0"/>
    </xf>
    <xf numFmtId="3" fontId="45" fillId="0" borderId="52" xfId="4" applyNumberFormat="1" applyFont="1" applyFill="1" applyBorder="1" applyAlignment="1" applyProtection="1">
      <alignment horizontal="right"/>
      <protection locked="0"/>
    </xf>
    <xf numFmtId="4" fontId="45" fillId="0" borderId="0" xfId="4" applyNumberFormat="1" applyFont="1" applyFill="1" applyBorder="1" applyAlignment="1" applyProtection="1">
      <alignment horizontal="left"/>
      <protection locked="0"/>
    </xf>
    <xf numFmtId="4" fontId="44" fillId="8" borderId="72" xfId="4" applyNumberFormat="1" applyFont="1" applyFill="1" applyBorder="1" applyProtection="1">
      <protection locked="0"/>
    </xf>
    <xf numFmtId="4" fontId="45" fillId="0" borderId="52" xfId="4" applyNumberFormat="1" applyFont="1" applyFill="1" applyBorder="1" applyAlignment="1">
      <alignment horizontal="right"/>
    </xf>
    <xf numFmtId="171" fontId="44" fillId="0" borderId="0" xfId="4" applyNumberFormat="1" applyFont="1" applyFill="1" applyBorder="1" applyProtection="1">
      <protection locked="0"/>
    </xf>
    <xf numFmtId="171" fontId="45" fillId="0" borderId="0" xfId="4" applyNumberFormat="1" applyFont="1" applyFill="1" applyBorder="1" applyAlignment="1" applyProtection="1">
      <alignment horizontal="center"/>
      <protection locked="0"/>
    </xf>
    <xf numFmtId="0" fontId="44" fillId="0" borderId="52" xfId="4" applyFont="1" applyFill="1" applyBorder="1"/>
    <xf numFmtId="169" fontId="45" fillId="0" borderId="48" xfId="4" applyNumberFormat="1" applyFont="1" applyFill="1" applyBorder="1" applyAlignment="1">
      <alignment horizontal="center"/>
    </xf>
    <xf numFmtId="0" fontId="43" fillId="0" borderId="54" xfId="4" applyFont="1" applyFill="1" applyBorder="1" applyProtection="1">
      <protection locked="0"/>
    </xf>
    <xf numFmtId="3" fontId="44" fillId="0" borderId="78" xfId="4" applyNumberFormat="1" applyFont="1" applyFill="1" applyBorder="1" applyProtection="1">
      <protection locked="0"/>
    </xf>
    <xf numFmtId="0" fontId="43" fillId="0" borderId="10" xfId="4" applyFont="1" applyFill="1" applyBorder="1" applyAlignment="1" applyProtection="1">
      <alignment horizontal="center"/>
      <protection locked="0"/>
    </xf>
    <xf numFmtId="4" fontId="44" fillId="7" borderId="0" xfId="4" applyNumberFormat="1" applyFont="1" applyFill="1" applyBorder="1" applyProtection="1">
      <protection locked="0"/>
    </xf>
    <xf numFmtId="4" fontId="45" fillId="0" borderId="0" xfId="4" applyNumberFormat="1" applyFont="1" applyFill="1" applyBorder="1" applyAlignment="1" applyProtection="1">
      <alignment horizontal="center"/>
      <protection locked="0"/>
    </xf>
    <xf numFmtId="4" fontId="45" fillId="0" borderId="52" xfId="4" applyNumberFormat="1" applyFont="1" applyFill="1" applyBorder="1" applyAlignment="1" applyProtection="1">
      <alignment horizontal="left"/>
      <protection locked="0"/>
    </xf>
    <xf numFmtId="4" fontId="44" fillId="0" borderId="53" xfId="4" applyNumberFormat="1" applyFont="1" applyFill="1" applyBorder="1" applyAlignment="1" applyProtection="1">
      <alignment horizontal="center"/>
      <protection locked="0"/>
    </xf>
    <xf numFmtId="4" fontId="44" fillId="0" borderId="0" xfId="4" applyNumberFormat="1" applyFont="1" applyFill="1" applyBorder="1" applyProtection="1">
      <protection locked="0"/>
    </xf>
    <xf numFmtId="172" fontId="45" fillId="0" borderId="52" xfId="4" applyNumberFormat="1" applyFont="1" applyFill="1" applyBorder="1" applyAlignment="1" applyProtection="1">
      <alignment horizontal="center"/>
      <protection locked="0"/>
    </xf>
    <xf numFmtId="4" fontId="44" fillId="0" borderId="54" xfId="4" applyNumberFormat="1" applyFont="1" applyFill="1" applyBorder="1" applyAlignment="1" applyProtection="1">
      <alignment horizontal="right"/>
      <protection locked="0"/>
    </xf>
    <xf numFmtId="4" fontId="44" fillId="0" borderId="52" xfId="4" applyNumberFormat="1" applyFont="1" applyFill="1" applyBorder="1" applyProtection="1">
      <protection locked="0"/>
    </xf>
    <xf numFmtId="4" fontId="45" fillId="0" borderId="10" xfId="4" applyNumberFormat="1" applyFont="1" applyFill="1" applyBorder="1" applyProtection="1">
      <protection locked="0"/>
    </xf>
    <xf numFmtId="4" fontId="44" fillId="0" borderId="0" xfId="4" applyNumberFormat="1" applyFont="1" applyFill="1" applyBorder="1" applyAlignment="1" applyProtection="1">
      <alignment horizontal="center"/>
      <protection locked="0"/>
    </xf>
    <xf numFmtId="4" fontId="43" fillId="4" borderId="0" xfId="4" applyNumberFormat="1" applyFont="1" applyFill="1" applyBorder="1" applyProtection="1">
      <protection locked="0"/>
    </xf>
    <xf numFmtId="4" fontId="45" fillId="4" borderId="0" xfId="4" applyNumberFormat="1" applyFont="1" applyFill="1" applyBorder="1" applyAlignment="1" applyProtection="1">
      <alignment horizontal="center"/>
      <protection locked="0"/>
    </xf>
    <xf numFmtId="4" fontId="45" fillId="4" borderId="0" xfId="4" applyNumberFormat="1" applyFont="1" applyFill="1" applyBorder="1" applyAlignment="1" applyProtection="1">
      <alignment horizontal="left"/>
      <protection locked="0"/>
    </xf>
    <xf numFmtId="4" fontId="44" fillId="4" borderId="0" xfId="4" applyNumberFormat="1" applyFont="1" applyFill="1" applyBorder="1" applyAlignment="1" applyProtection="1">
      <alignment horizontal="center"/>
      <protection locked="0"/>
    </xf>
    <xf numFmtId="4" fontId="43" fillId="0" borderId="0" xfId="4" applyNumberFormat="1" applyFont="1" applyFill="1" applyBorder="1" applyProtection="1">
      <protection locked="0"/>
    </xf>
    <xf numFmtId="3" fontId="43" fillId="0" borderId="10" xfId="4" applyNumberFormat="1" applyFont="1" applyFill="1" applyBorder="1" applyAlignment="1" applyProtection="1">
      <alignment horizontal="center"/>
      <protection locked="0"/>
    </xf>
    <xf numFmtId="4" fontId="44" fillId="0" borderId="52" xfId="4" applyNumberFormat="1" applyFont="1" applyFill="1" applyBorder="1" applyAlignment="1" applyProtection="1">
      <alignment horizontal="center"/>
      <protection locked="0"/>
    </xf>
    <xf numFmtId="4" fontId="45" fillId="0" borderId="54" xfId="4" applyNumberFormat="1" applyFont="1" applyFill="1" applyBorder="1" applyAlignment="1" applyProtection="1">
      <alignment horizontal="left"/>
      <protection locked="0"/>
    </xf>
    <xf numFmtId="4" fontId="44" fillId="0" borderId="54" xfId="4" applyNumberFormat="1" applyFont="1" applyFill="1" applyBorder="1" applyAlignment="1" applyProtection="1">
      <alignment horizontal="center"/>
      <protection locked="0"/>
    </xf>
    <xf numFmtId="4" fontId="43" fillId="0" borderId="55" xfId="4" applyNumberFormat="1" applyFont="1" applyFill="1" applyBorder="1" applyAlignment="1" applyProtection="1">
      <protection locked="0"/>
    </xf>
    <xf numFmtId="4" fontId="44" fillId="0" borderId="55" xfId="4" applyNumberFormat="1" applyFont="1" applyFill="1" applyBorder="1" applyAlignment="1">
      <alignment horizontal="center"/>
    </xf>
    <xf numFmtId="4" fontId="44" fillId="0" borderId="55" xfId="4" applyNumberFormat="1" applyFont="1" applyFill="1" applyBorder="1" applyAlignment="1"/>
    <xf numFmtId="169" fontId="45" fillId="0" borderId="57" xfId="4" applyNumberFormat="1" applyFont="1" applyFill="1" applyBorder="1" applyAlignment="1" applyProtection="1">
      <alignment horizontal="center"/>
      <protection locked="0"/>
    </xf>
    <xf numFmtId="171" fontId="45" fillId="8" borderId="10" xfId="4" applyNumberFormat="1" applyFont="1" applyFill="1" applyBorder="1" applyAlignment="1" applyProtection="1">
      <alignment horizontal="center"/>
      <protection locked="0"/>
    </xf>
    <xf numFmtId="4" fontId="44" fillId="8" borderId="54" xfId="4" applyNumberFormat="1" applyFont="1" applyFill="1" applyBorder="1" applyProtection="1">
      <protection locked="0"/>
    </xf>
    <xf numFmtId="4" fontId="45" fillId="8" borderId="0" xfId="4" applyNumberFormat="1" applyFont="1" applyFill="1" applyBorder="1" applyAlignment="1" applyProtection="1">
      <alignment horizontal="center"/>
      <protection locked="0"/>
    </xf>
    <xf numFmtId="4" fontId="45" fillId="8" borderId="54" xfId="4" applyNumberFormat="1" applyFont="1" applyFill="1" applyBorder="1" applyAlignment="1" applyProtection="1">
      <alignment horizontal="left"/>
      <protection locked="0"/>
    </xf>
    <xf numFmtId="169" fontId="45" fillId="8" borderId="54" xfId="4" applyNumberFormat="1" applyFont="1" applyFill="1" applyBorder="1" applyAlignment="1" applyProtection="1">
      <alignment horizontal="center"/>
      <protection locked="0"/>
    </xf>
    <xf numFmtId="4" fontId="44" fillId="8" borderId="54" xfId="4" applyNumberFormat="1" applyFont="1" applyFill="1" applyBorder="1" applyAlignment="1" applyProtection="1">
      <alignment horizontal="center"/>
      <protection locked="0"/>
    </xf>
    <xf numFmtId="4" fontId="44" fillId="8" borderId="53" xfId="4" applyNumberFormat="1" applyFont="1" applyFill="1" applyBorder="1" applyAlignment="1" applyProtection="1">
      <alignment horizontal="center"/>
      <protection locked="0"/>
    </xf>
    <xf numFmtId="4" fontId="45" fillId="0" borderId="0" xfId="4" applyNumberFormat="1" applyFont="1" applyFill="1" applyBorder="1" applyAlignment="1">
      <alignment horizontal="center"/>
    </xf>
    <xf numFmtId="3" fontId="45" fillId="0" borderId="56" xfId="4" applyNumberFormat="1" applyFont="1" applyFill="1" applyBorder="1" applyAlignment="1">
      <alignment horizontal="center"/>
    </xf>
    <xf numFmtId="3" fontId="45" fillId="0" borderId="56" xfId="4" applyNumberFormat="1" applyFont="1" applyBorder="1" applyAlignment="1">
      <alignment horizontal="center"/>
    </xf>
    <xf numFmtId="3" fontId="45" fillId="0" borderId="48" xfId="4" applyNumberFormat="1" applyFont="1" applyFill="1" applyBorder="1" applyAlignment="1">
      <alignment horizontal="center"/>
    </xf>
    <xf numFmtId="3" fontId="45" fillId="0" borderId="48" xfId="4" applyNumberFormat="1" applyFont="1" applyFill="1" applyBorder="1" applyAlignment="1" applyProtection="1">
      <alignment horizontal="center"/>
      <protection locked="0"/>
    </xf>
    <xf numFmtId="4" fontId="45" fillId="0" borderId="54" xfId="4" applyNumberFormat="1" applyFont="1" applyFill="1" applyBorder="1" applyAlignment="1" applyProtection="1">
      <alignment horizontal="center"/>
      <protection locked="0"/>
    </xf>
    <xf numFmtId="169" fontId="45" fillId="0" borderId="55" xfId="4" applyNumberFormat="1" applyFont="1" applyFill="1" applyBorder="1" applyAlignment="1" applyProtection="1">
      <alignment horizontal="center"/>
      <protection locked="0"/>
    </xf>
    <xf numFmtId="4" fontId="51" fillId="4" borderId="0" xfId="4" applyNumberFormat="1" applyFont="1" applyFill="1" applyBorder="1" applyAlignment="1" applyProtection="1">
      <alignment horizontal="center"/>
      <protection locked="0"/>
    </xf>
    <xf numFmtId="4" fontId="44" fillId="8" borderId="0" xfId="4" applyNumberFormat="1" applyFont="1" applyFill="1" applyBorder="1" applyProtection="1">
      <protection locked="0"/>
    </xf>
    <xf numFmtId="4" fontId="45" fillId="0" borderId="48" xfId="4" applyNumberFormat="1" applyFont="1" applyFill="1" applyBorder="1" applyAlignment="1" applyProtection="1">
      <protection locked="0"/>
    </xf>
    <xf numFmtId="4" fontId="44" fillId="0" borderId="53" xfId="4" applyNumberFormat="1" applyFont="1" applyFill="1" applyBorder="1" applyAlignment="1" applyProtection="1">
      <protection locked="0"/>
    </xf>
    <xf numFmtId="4" fontId="45" fillId="0" borderId="52" xfId="4" applyNumberFormat="1" applyFont="1" applyFill="1" applyBorder="1" applyAlignment="1" applyProtection="1">
      <protection locked="0"/>
    </xf>
    <xf numFmtId="4" fontId="45" fillId="0" borderId="52" xfId="4" applyNumberFormat="1" applyFont="1" applyFill="1" applyBorder="1" applyAlignment="1" applyProtection="1">
      <alignment horizontal="center"/>
      <protection locked="0"/>
    </xf>
    <xf numFmtId="4" fontId="45" fillId="0" borderId="0" xfId="4" applyNumberFormat="1" applyFont="1" applyFill="1" applyBorder="1" applyAlignment="1" applyProtection="1">
      <protection locked="0"/>
    </xf>
    <xf numFmtId="4" fontId="45" fillId="4" borderId="0" xfId="4" applyNumberFormat="1" applyFont="1" applyFill="1" applyBorder="1" applyAlignment="1" applyProtection="1">
      <protection locked="0"/>
    </xf>
    <xf numFmtId="4" fontId="43" fillId="0" borderId="0" xfId="4" applyNumberFormat="1" applyFont="1" applyFill="1" applyBorder="1" applyAlignment="1" applyProtection="1">
      <protection locked="0"/>
    </xf>
    <xf numFmtId="4" fontId="44" fillId="0" borderId="0" xfId="4" applyNumberFormat="1" applyFont="1" applyFill="1" applyBorder="1" applyAlignment="1">
      <alignment horizontal="center"/>
    </xf>
    <xf numFmtId="4" fontId="44" fillId="0" borderId="0" xfId="4" applyNumberFormat="1" applyFont="1" applyFill="1" applyBorder="1" applyAlignment="1"/>
    <xf numFmtId="4" fontId="44" fillId="0" borderId="52" xfId="4" applyNumberFormat="1" applyFont="1" applyBorder="1" applyProtection="1">
      <protection locked="0"/>
    </xf>
    <xf numFmtId="4" fontId="45" fillId="0" borderId="0" xfId="4" applyNumberFormat="1" applyFont="1" applyBorder="1" applyAlignment="1" applyProtection="1">
      <alignment horizontal="center"/>
      <protection locked="0"/>
    </xf>
    <xf numFmtId="169" fontId="45" fillId="0" borderId="52" xfId="4" applyNumberFormat="1" applyFont="1" applyBorder="1" applyAlignment="1" applyProtection="1">
      <alignment horizontal="center"/>
      <protection locked="0"/>
    </xf>
    <xf numFmtId="4" fontId="45" fillId="0" borderId="52" xfId="4" applyNumberFormat="1" applyFont="1" applyBorder="1" applyAlignment="1" applyProtection="1">
      <alignment horizontal="center"/>
      <protection locked="0"/>
    </xf>
    <xf numFmtId="4" fontId="45" fillId="0" borderId="52" xfId="4" applyNumberFormat="1" applyFont="1" applyBorder="1" applyAlignment="1" applyProtection="1">
      <alignment horizontal="right"/>
      <protection locked="0"/>
    </xf>
    <xf numFmtId="4" fontId="44" fillId="0" borderId="53" xfId="4" applyNumberFormat="1" applyFont="1" applyBorder="1" applyAlignment="1" applyProtection="1">
      <alignment horizontal="center"/>
      <protection locked="0"/>
    </xf>
    <xf numFmtId="4" fontId="44" fillId="0" borderId="76" xfId="4" applyNumberFormat="1" applyFont="1" applyBorder="1" applyProtection="1">
      <protection locked="0"/>
    </xf>
    <xf numFmtId="4" fontId="44" fillId="0" borderId="72" xfId="4" applyNumberFormat="1" applyFont="1" applyBorder="1" applyProtection="1">
      <protection locked="0"/>
    </xf>
    <xf numFmtId="4" fontId="44" fillId="0" borderId="0" xfId="4" applyNumberFormat="1" applyFont="1" applyBorder="1" applyProtection="1">
      <protection locked="0"/>
    </xf>
    <xf numFmtId="4" fontId="45" fillId="0" borderId="55" xfId="4" applyNumberFormat="1" applyFont="1" applyBorder="1" applyProtection="1">
      <protection locked="0"/>
    </xf>
    <xf numFmtId="4" fontId="45" fillId="0" borderId="0" xfId="4" applyNumberFormat="1" applyFont="1" applyBorder="1" applyAlignment="1" applyProtection="1">
      <alignment horizontal="left"/>
      <protection locked="0"/>
    </xf>
    <xf numFmtId="4" fontId="45" fillId="0" borderId="0" xfId="4" applyNumberFormat="1" applyFont="1" applyBorder="1" applyAlignment="1" applyProtection="1">
      <alignment horizontal="right"/>
      <protection locked="0"/>
    </xf>
    <xf numFmtId="4" fontId="44" fillId="0" borderId="0" xfId="4" applyNumberFormat="1" applyFont="1" applyBorder="1" applyAlignment="1" applyProtection="1">
      <alignment horizontal="center"/>
      <protection locked="0"/>
    </xf>
    <xf numFmtId="4" fontId="44" fillId="0" borderId="11" xfId="4" applyNumberFormat="1" applyFont="1" applyBorder="1" applyProtection="1">
      <protection locked="0"/>
    </xf>
    <xf numFmtId="4" fontId="43" fillId="0" borderId="0" xfId="4" applyNumberFormat="1" applyFont="1" applyBorder="1" applyProtection="1">
      <protection locked="0"/>
    </xf>
    <xf numFmtId="4" fontId="45" fillId="0" borderId="54" xfId="4" applyNumberFormat="1" applyFont="1" applyBorder="1" applyAlignment="1" applyProtection="1">
      <alignment horizontal="left"/>
      <protection locked="0"/>
    </xf>
    <xf numFmtId="4" fontId="45" fillId="0" borderId="54" xfId="4" applyNumberFormat="1" applyFont="1" applyBorder="1" applyAlignment="1" applyProtection="1">
      <alignment horizontal="right"/>
      <protection locked="0"/>
    </xf>
    <xf numFmtId="4" fontId="44" fillId="0" borderId="74" xfId="4" applyNumberFormat="1" applyFont="1" applyBorder="1" applyProtection="1">
      <protection locked="0"/>
    </xf>
    <xf numFmtId="4" fontId="45" fillId="0" borderId="52" xfId="4" applyNumberFormat="1" applyFont="1" applyBorder="1" applyAlignment="1" applyProtection="1">
      <alignment horizontal="left"/>
      <protection locked="0"/>
    </xf>
    <xf numFmtId="4" fontId="45" fillId="0" borderId="0" xfId="4" applyNumberFormat="1" applyFont="1" applyBorder="1" applyAlignment="1">
      <alignment horizontal="center"/>
    </xf>
    <xf numFmtId="4" fontId="44" fillId="0" borderId="9" xfId="4" applyNumberFormat="1" applyFont="1" applyBorder="1" applyProtection="1">
      <protection locked="0"/>
    </xf>
    <xf numFmtId="169" fontId="45" fillId="0" borderId="54" xfId="4" applyNumberFormat="1" applyFont="1" applyBorder="1" applyAlignment="1" applyProtection="1">
      <alignment horizontal="center"/>
      <protection locked="0"/>
    </xf>
    <xf numFmtId="4" fontId="45" fillId="0" borderId="54" xfId="4" applyNumberFormat="1" applyFont="1" applyBorder="1" applyAlignment="1" applyProtection="1">
      <alignment horizontal="center"/>
      <protection locked="0"/>
    </xf>
    <xf numFmtId="4" fontId="44" fillId="4" borderId="53" xfId="4" applyNumberFormat="1" applyFont="1" applyFill="1" applyBorder="1" applyAlignment="1" applyProtection="1">
      <alignment horizontal="center"/>
      <protection locked="0"/>
    </xf>
    <xf numFmtId="4" fontId="44" fillId="4" borderId="9" xfId="4" applyNumberFormat="1" applyFont="1" applyFill="1" applyBorder="1" applyProtection="1">
      <protection locked="0"/>
    </xf>
    <xf numFmtId="4" fontId="44" fillId="0" borderId="10" xfId="4" applyNumberFormat="1" applyFont="1" applyFill="1" applyBorder="1"/>
    <xf numFmtId="4" fontId="44" fillId="0" borderId="0" xfId="4" applyNumberFormat="1" applyFont="1" applyFill="1" applyBorder="1"/>
    <xf numFmtId="169" fontId="44" fillId="0" borderId="0" xfId="4" applyNumberFormat="1" applyFont="1" applyFill="1" applyBorder="1" applyAlignment="1">
      <alignment horizontal="center"/>
    </xf>
    <xf numFmtId="4" fontId="45" fillId="0" borderId="0" xfId="4" applyNumberFormat="1" applyFont="1" applyFill="1" applyBorder="1" applyAlignment="1">
      <alignment horizontal="right"/>
    </xf>
    <xf numFmtId="4" fontId="44" fillId="0" borderId="11" xfId="4" applyNumberFormat="1" applyFont="1" applyFill="1" applyBorder="1"/>
    <xf numFmtId="4" fontId="45" fillId="7" borderId="0" xfId="4" applyNumberFormat="1" applyFont="1" applyFill="1" applyBorder="1" applyAlignment="1" applyProtection="1">
      <alignment horizontal="left"/>
      <protection locked="0"/>
    </xf>
    <xf numFmtId="169" fontId="45" fillId="7" borderId="0" xfId="4" applyNumberFormat="1" applyFont="1" applyFill="1" applyBorder="1" applyAlignment="1" applyProtection="1">
      <alignment horizontal="center"/>
      <protection locked="0"/>
    </xf>
    <xf numFmtId="4" fontId="45" fillId="0" borderId="75" xfId="4" applyNumberFormat="1" applyFont="1" applyFill="1" applyBorder="1" applyProtection="1">
      <protection locked="0"/>
    </xf>
    <xf numFmtId="4" fontId="43" fillId="0" borderId="51" xfId="4" applyNumberFormat="1" applyFont="1" applyFill="1" applyBorder="1" applyProtection="1">
      <protection locked="0"/>
    </xf>
    <xf numFmtId="4" fontId="45" fillId="0" borderId="51" xfId="4" applyNumberFormat="1" applyFont="1" applyFill="1" applyBorder="1" applyAlignment="1" applyProtection="1">
      <alignment horizontal="center"/>
      <protection locked="0"/>
    </xf>
    <xf numFmtId="4" fontId="45" fillId="0" borderId="51" xfId="4" applyNumberFormat="1" applyFont="1" applyFill="1" applyBorder="1" applyAlignment="1" applyProtection="1">
      <alignment horizontal="left"/>
      <protection locked="0"/>
    </xf>
    <xf numFmtId="169" fontId="45" fillId="0" borderId="51" xfId="4" applyNumberFormat="1" applyFont="1" applyFill="1" applyBorder="1" applyAlignment="1" applyProtection="1">
      <alignment horizontal="center"/>
      <protection locked="0"/>
    </xf>
    <xf numFmtId="4" fontId="44" fillId="0" borderId="51" xfId="4" applyNumberFormat="1" applyFont="1" applyFill="1" applyBorder="1" applyAlignment="1" applyProtection="1">
      <alignment horizontal="center"/>
      <protection locked="0"/>
    </xf>
    <xf numFmtId="4" fontId="45" fillId="0" borderId="51" xfId="4" applyNumberFormat="1" applyFont="1" applyFill="1" applyBorder="1" applyAlignment="1" applyProtection="1">
      <alignment horizontal="right"/>
      <protection locked="0"/>
    </xf>
    <xf numFmtId="4" fontId="47" fillId="0" borderId="10" xfId="4" applyNumberFormat="1" applyFont="1" applyFill="1" applyBorder="1" applyAlignment="1" applyProtection="1">
      <protection locked="0"/>
    </xf>
    <xf numFmtId="4" fontId="44" fillId="0" borderId="51" xfId="4" applyNumberFormat="1" applyFont="1" applyFill="1" applyBorder="1" applyProtection="1">
      <protection locked="0"/>
    </xf>
    <xf numFmtId="4" fontId="45" fillId="0" borderId="71" xfId="4" applyNumberFormat="1" applyFont="1" applyFill="1" applyBorder="1" applyProtection="1">
      <protection locked="0"/>
    </xf>
    <xf numFmtId="4" fontId="44" fillId="0" borderId="50" xfId="4" applyNumberFormat="1" applyFont="1" applyFill="1" applyBorder="1" applyProtection="1">
      <protection locked="0"/>
    </xf>
    <xf numFmtId="4" fontId="45" fillId="0" borderId="50" xfId="4" applyNumberFormat="1" applyFont="1" applyFill="1" applyBorder="1" applyAlignment="1" applyProtection="1">
      <alignment horizontal="center"/>
      <protection locked="0"/>
    </xf>
    <xf numFmtId="4" fontId="45" fillId="0" borderId="50" xfId="4" applyNumberFormat="1" applyFont="1" applyFill="1" applyBorder="1" applyAlignment="1" applyProtection="1">
      <alignment horizontal="left"/>
      <protection locked="0"/>
    </xf>
    <xf numFmtId="169" fontId="45" fillId="0" borderId="50" xfId="4" applyNumberFormat="1" applyFont="1" applyFill="1" applyBorder="1" applyAlignment="1" applyProtection="1">
      <alignment horizontal="center"/>
      <protection locked="0"/>
    </xf>
    <xf numFmtId="4" fontId="44" fillId="0" borderId="50" xfId="4" applyNumberFormat="1" applyFont="1" applyFill="1" applyBorder="1" applyAlignment="1" applyProtection="1">
      <alignment horizontal="center"/>
      <protection locked="0"/>
    </xf>
    <xf numFmtId="4" fontId="45" fillId="0" borderId="50" xfId="4" applyNumberFormat="1" applyFont="1" applyFill="1" applyBorder="1" applyAlignment="1" applyProtection="1">
      <alignment horizontal="right"/>
      <protection locked="0"/>
    </xf>
    <xf numFmtId="4" fontId="44" fillId="0" borderId="0" xfId="4" applyNumberFormat="1" applyFont="1" applyFill="1" applyBorder="1" applyAlignment="1">
      <alignment horizontal="right"/>
    </xf>
    <xf numFmtId="4" fontId="43" fillId="0" borderId="10" xfId="4" applyNumberFormat="1" applyFont="1" applyFill="1" applyBorder="1" applyProtection="1">
      <protection locked="0"/>
    </xf>
    <xf numFmtId="9" fontId="45" fillId="0" borderId="48" xfId="7" applyNumberFormat="1" applyFont="1" applyFill="1" applyBorder="1" applyAlignment="1" applyProtection="1">
      <alignment horizontal="right"/>
      <protection locked="0"/>
    </xf>
    <xf numFmtId="4" fontId="45" fillId="8" borderId="0" xfId="4" applyNumberFormat="1" applyFont="1" applyFill="1" applyBorder="1" applyAlignment="1" applyProtection="1">
      <alignment horizontal="left"/>
      <protection locked="0"/>
    </xf>
    <xf numFmtId="9" fontId="45" fillId="8" borderId="48" xfId="4" applyNumberFormat="1" applyFont="1" applyFill="1" applyBorder="1" applyAlignment="1" applyProtection="1">
      <alignment horizontal="right"/>
      <protection locked="0"/>
    </xf>
    <xf numFmtId="4" fontId="44" fillId="8" borderId="0" xfId="4" applyNumberFormat="1" applyFont="1" applyFill="1" applyBorder="1" applyAlignment="1" applyProtection="1">
      <alignment horizontal="center"/>
      <protection locked="0"/>
    </xf>
    <xf numFmtId="0" fontId="44" fillId="0" borderId="0" xfId="3" applyFont="1" applyFill="1" applyBorder="1" applyAlignment="1">
      <alignment horizontal="left" vertical="center" wrapText="1"/>
    </xf>
    <xf numFmtId="164" fontId="52" fillId="2" borderId="0" xfId="3" applyNumberFormat="1" applyFont="1" applyFill="1" applyBorder="1" applyAlignment="1">
      <alignment horizontal="left" vertical="center"/>
    </xf>
    <xf numFmtId="4" fontId="44" fillId="0" borderId="71" xfId="4" applyNumberFormat="1" applyFont="1" applyFill="1" applyBorder="1" applyAlignment="1" applyProtection="1">
      <alignment horizontal="center" vertical="center"/>
      <protection locked="0"/>
    </xf>
    <xf numFmtId="4" fontId="44" fillId="0" borderId="50" xfId="4" applyNumberFormat="1" applyFont="1" applyFill="1" applyBorder="1" applyAlignment="1" applyProtection="1">
      <alignment horizontal="center" vertical="center"/>
      <protection locked="0"/>
    </xf>
    <xf numFmtId="4" fontId="44" fillId="0" borderId="72" xfId="4" applyNumberFormat="1" applyFont="1" applyFill="1" applyBorder="1" applyAlignment="1" applyProtection="1">
      <alignment horizontal="center" vertical="center"/>
      <protection locked="0"/>
    </xf>
    <xf numFmtId="4" fontId="53" fillId="0" borderId="80" xfId="4" applyNumberFormat="1" applyFont="1" applyFill="1" applyBorder="1" applyAlignment="1" applyProtection="1">
      <alignment vertical="center"/>
      <protection locked="0"/>
    </xf>
    <xf numFmtId="4" fontId="54" fillId="0" borderId="81" xfId="4" applyNumberFormat="1" applyFont="1" applyFill="1" applyBorder="1" applyAlignment="1"/>
    <xf numFmtId="4" fontId="54" fillId="0" borderId="81" xfId="4" applyNumberFormat="1" applyFont="1" applyFill="1" applyBorder="1" applyAlignment="1">
      <alignment horizontal="center"/>
    </xf>
    <xf numFmtId="4" fontId="45" fillId="0" borderId="81" xfId="4" applyNumberFormat="1" applyFont="1" applyFill="1" applyBorder="1" applyAlignment="1" applyProtection="1">
      <alignment horizontal="left"/>
      <protection locked="0"/>
    </xf>
    <xf numFmtId="169" fontId="45" fillId="0" borderId="81" xfId="4" applyNumberFormat="1" applyFont="1" applyFill="1" applyBorder="1" applyAlignment="1" applyProtection="1">
      <alignment horizontal="center"/>
      <protection locked="0"/>
    </xf>
    <xf numFmtId="4" fontId="44" fillId="0" borderId="81" xfId="4" applyNumberFormat="1" applyFont="1" applyFill="1" applyBorder="1" applyAlignment="1" applyProtection="1">
      <alignment horizontal="center"/>
      <protection locked="0"/>
    </xf>
    <xf numFmtId="4" fontId="45" fillId="0" borderId="81" xfId="4" applyNumberFormat="1" applyFont="1" applyFill="1" applyBorder="1" applyAlignment="1" applyProtection="1">
      <alignment horizontal="right"/>
      <protection locked="0"/>
    </xf>
    <xf numFmtId="4" fontId="44" fillId="0" borderId="82" xfId="4" applyNumberFormat="1" applyFont="1" applyFill="1" applyBorder="1" applyProtection="1">
      <protection locked="0"/>
    </xf>
    <xf numFmtId="0" fontId="44" fillId="0" borderId="0" xfId="4" applyFont="1" applyFill="1"/>
    <xf numFmtId="0" fontId="44" fillId="0" borderId="0" xfId="4" applyFont="1" applyFill="1" applyAlignment="1">
      <alignment horizontal="center"/>
    </xf>
    <xf numFmtId="169" fontId="44" fillId="0" borderId="0" xfId="4" applyNumberFormat="1" applyFont="1" applyFill="1" applyAlignment="1">
      <alignment horizontal="center"/>
    </xf>
    <xf numFmtId="4" fontId="44" fillId="0" borderId="0" xfId="4" applyNumberFormat="1" applyFont="1" applyFill="1" applyAlignment="1">
      <alignment horizontal="right"/>
    </xf>
    <xf numFmtId="0" fontId="55" fillId="0" borderId="0" xfId="0" applyFont="1" applyAlignment="1">
      <alignment horizontal="center" vertical="center" wrapText="1"/>
    </xf>
  </cellXfs>
  <cellStyles count="8">
    <cellStyle name="Migliaia [0] 2" xfId="6" xr:uid="{00000000-0005-0000-0000-000001000000}"/>
    <cellStyle name="Migliaia 2" xfId="5" xr:uid="{00000000-0005-0000-0000-000002000000}"/>
    <cellStyle name="Normale" xfId="0" builtinId="0"/>
    <cellStyle name="Normale 2" xfId="3" xr:uid="{00000000-0005-0000-0000-000004000000}"/>
    <cellStyle name="Normale 3" xfId="4" xr:uid="{00000000-0005-0000-0000-000005000000}"/>
    <cellStyle name="Percentuale" xfId="2" builtinId="5"/>
    <cellStyle name="Percentuale 2" xfId="7" xr:uid="{00000000-0005-0000-0000-000007000000}"/>
    <cellStyle name="Valuta" xfId="1" builtinId="4"/>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4"/>
  <sheetViews>
    <sheetView tabSelected="1" zoomScale="130" zoomScaleNormal="130" zoomScalePageLayoutView="130" workbookViewId="0">
      <selection activeCell="A132" sqref="A132:G132"/>
    </sheetView>
  </sheetViews>
  <sheetFormatPr baseColWidth="10" defaultColWidth="10.796875" defaultRowHeight="14"/>
  <cols>
    <col min="1" max="1" width="22" style="5" customWidth="1"/>
    <col min="2" max="3" width="13.796875" style="5" customWidth="1"/>
    <col min="4" max="7" width="16" style="5" customWidth="1"/>
    <col min="8" max="16384" width="10.796875" style="5"/>
  </cols>
  <sheetData>
    <row r="1" spans="1:7" ht="17" thickBot="1">
      <c r="A1" s="275" t="s">
        <v>131</v>
      </c>
      <c r="B1" s="216"/>
      <c r="C1" s="216"/>
      <c r="D1" s="216"/>
      <c r="E1" s="216"/>
      <c r="F1" s="216"/>
      <c r="G1" s="217"/>
    </row>
    <row r="2" spans="1:7">
      <c r="A2" s="276" t="s">
        <v>133</v>
      </c>
      <c r="B2" s="277"/>
      <c r="C2" s="277"/>
      <c r="D2" s="277"/>
      <c r="E2" s="277"/>
      <c r="F2" s="277"/>
      <c r="G2" s="277"/>
    </row>
    <row r="3" spans="1:7" ht="15" thickBot="1">
      <c r="A3" s="6"/>
    </row>
    <row r="4" spans="1:7" ht="14" customHeight="1" thickBot="1">
      <c r="A4" s="215" t="s">
        <v>132</v>
      </c>
      <c r="B4" s="216"/>
      <c r="C4" s="216"/>
      <c r="D4" s="216"/>
      <c r="E4" s="216"/>
      <c r="F4" s="216"/>
      <c r="G4" s="217"/>
    </row>
    <row r="5" spans="1:7" ht="15" thickBot="1">
      <c r="A5" s="7"/>
    </row>
    <row r="6" spans="1:7" ht="16" thickBot="1">
      <c r="A6" s="154" t="s">
        <v>134</v>
      </c>
      <c r="B6" s="228"/>
      <c r="C6" s="262"/>
      <c r="D6" s="262"/>
      <c r="E6" s="46" t="s">
        <v>135</v>
      </c>
      <c r="F6" s="228"/>
      <c r="G6" s="263"/>
    </row>
    <row r="7" spans="1:7" ht="15" thickBot="1">
      <c r="A7" s="7"/>
    </row>
    <row r="8" spans="1:7" ht="16" customHeight="1" thickBot="1">
      <c r="A8" s="154" t="s">
        <v>136</v>
      </c>
      <c r="B8" s="228"/>
      <c r="C8" s="262"/>
      <c r="D8" s="263"/>
      <c r="E8" s="154" t="s">
        <v>137</v>
      </c>
      <c r="F8" s="228"/>
      <c r="G8" s="263"/>
    </row>
    <row r="9" spans="1:7" ht="16" thickBot="1">
      <c r="A9" s="154" t="s">
        <v>138</v>
      </c>
      <c r="B9" s="269"/>
      <c r="C9" s="270"/>
      <c r="D9" s="271"/>
      <c r="E9" s="154" t="s">
        <v>139</v>
      </c>
      <c r="F9" s="260"/>
      <c r="G9" s="261"/>
    </row>
    <row r="10" spans="1:7" ht="15" customHeight="1" thickBot="1">
      <c r="A10" s="181" t="s">
        <v>140</v>
      </c>
      <c r="B10" s="182"/>
      <c r="C10" s="228"/>
      <c r="D10" s="262"/>
      <c r="E10" s="262"/>
      <c r="F10" s="262"/>
      <c r="G10" s="262"/>
    </row>
    <row r="11" spans="1:7" ht="31" thickBot="1">
      <c r="A11" s="154" t="s">
        <v>141</v>
      </c>
      <c r="B11" s="228"/>
      <c r="C11" s="262"/>
      <c r="D11" s="154" t="s">
        <v>142</v>
      </c>
      <c r="E11" s="266"/>
      <c r="F11" s="267"/>
      <c r="G11" s="268"/>
    </row>
    <row r="12" spans="1:7" ht="16" customHeight="1" thickBot="1">
      <c r="A12" s="154" t="s">
        <v>69</v>
      </c>
      <c r="B12" s="228"/>
      <c r="C12" s="263"/>
      <c r="D12" s="154" t="s">
        <v>70</v>
      </c>
      <c r="E12" s="228"/>
      <c r="F12" s="262"/>
      <c r="G12" s="263"/>
    </row>
    <row r="13" spans="1:7">
      <c r="A13" s="7"/>
    </row>
    <row r="14" spans="1:7" ht="30" customHeight="1" thickBot="1">
      <c r="A14" s="264" t="s">
        <v>71</v>
      </c>
      <c r="B14" s="265"/>
      <c r="C14" s="265"/>
      <c r="D14" s="265"/>
      <c r="E14" s="265"/>
      <c r="F14" s="265"/>
      <c r="G14" s="265"/>
    </row>
    <row r="15" spans="1:7" ht="16" thickBot="1">
      <c r="A15" s="154" t="s">
        <v>72</v>
      </c>
      <c r="B15" s="229"/>
      <c r="C15" s="230"/>
      <c r="D15" s="230"/>
      <c r="E15" s="230"/>
      <c r="F15" s="230"/>
      <c r="G15" s="231"/>
    </row>
    <row r="16" spans="1:7" ht="15" customHeight="1" thickBot="1">
      <c r="A16" s="155" t="s">
        <v>73</v>
      </c>
      <c r="B16" s="229"/>
      <c r="C16" s="230"/>
      <c r="D16" s="230"/>
      <c r="E16" s="230"/>
      <c r="F16" s="230"/>
      <c r="G16" s="231"/>
    </row>
    <row r="17" spans="1:7" ht="28" customHeight="1" thickBot="1">
      <c r="A17" s="11" t="s">
        <v>116</v>
      </c>
      <c r="B17" s="229"/>
      <c r="C17" s="230"/>
      <c r="D17" s="230"/>
      <c r="E17" s="230"/>
      <c r="F17" s="230"/>
      <c r="G17" s="231"/>
    </row>
    <row r="18" spans="1:7" ht="15" customHeight="1" thickBot="1">
      <c r="A18" s="153" t="s">
        <v>117</v>
      </c>
      <c r="B18" s="228"/>
      <c r="C18" s="263"/>
      <c r="D18" s="278" t="s">
        <v>118</v>
      </c>
      <c r="E18" s="279"/>
      <c r="F18" s="228"/>
      <c r="G18" s="263"/>
    </row>
    <row r="19" spans="1:7" ht="15" thickBot="1">
      <c r="A19" s="9"/>
      <c r="B19" s="9"/>
      <c r="C19" s="9"/>
      <c r="D19" s="9"/>
      <c r="E19" s="9"/>
    </row>
    <row r="20" spans="1:7" ht="17" thickBot="1">
      <c r="A20" s="198" t="s">
        <v>119</v>
      </c>
      <c r="B20" s="199"/>
      <c r="C20" s="199"/>
      <c r="D20" s="199"/>
      <c r="E20" s="199"/>
      <c r="F20" s="199"/>
      <c r="G20" s="200"/>
    </row>
    <row r="21" spans="1:7" ht="15" thickBot="1">
      <c r="A21" s="282" t="s">
        <v>120</v>
      </c>
      <c r="B21" s="283"/>
      <c r="C21" s="283"/>
      <c r="D21" s="283"/>
      <c r="E21" s="283"/>
      <c r="F21" s="283"/>
      <c r="G21" s="284"/>
    </row>
    <row r="22" spans="1:7" ht="16" thickBot="1">
      <c r="A22" s="156" t="s">
        <v>115</v>
      </c>
      <c r="B22" s="92"/>
      <c r="C22" s="287"/>
      <c r="D22" s="288"/>
      <c r="E22" s="288"/>
      <c r="F22" s="288"/>
      <c r="G22" s="289"/>
    </row>
    <row r="23" spans="1:7" ht="15" customHeight="1" thickBot="1">
      <c r="A23" s="156" t="s">
        <v>121</v>
      </c>
      <c r="B23" s="92"/>
      <c r="C23" s="256"/>
      <c r="D23" s="259"/>
      <c r="E23" s="259"/>
      <c r="F23" s="259"/>
      <c r="G23" s="257"/>
    </row>
    <row r="24" spans="1:7" ht="15" thickBot="1">
      <c r="A24" s="237" t="s">
        <v>122</v>
      </c>
      <c r="B24" s="239"/>
      <c r="C24" s="256"/>
      <c r="D24" s="259"/>
      <c r="E24" s="259"/>
      <c r="F24" s="259"/>
      <c r="G24" s="257"/>
    </row>
    <row r="25" spans="1:7" ht="15" thickBot="1">
      <c r="A25" s="255" t="s">
        <v>123</v>
      </c>
      <c r="B25" s="239"/>
      <c r="C25" s="228"/>
      <c r="D25" s="262"/>
      <c r="E25" s="285" t="s">
        <v>125</v>
      </c>
      <c r="F25" s="286"/>
      <c r="G25" s="93"/>
    </row>
    <row r="26" spans="1:7" ht="15" thickBot="1">
      <c r="A26" s="237" t="s">
        <v>124</v>
      </c>
      <c r="B26" s="239"/>
      <c r="C26" s="256"/>
      <c r="D26" s="259"/>
      <c r="E26" s="259"/>
      <c r="F26" s="259"/>
      <c r="G26" s="257"/>
    </row>
    <row r="27" spans="1:7" ht="45" customHeight="1" thickBot="1">
      <c r="A27" s="181" t="s">
        <v>99</v>
      </c>
      <c r="B27" s="182"/>
      <c r="C27" s="182"/>
      <c r="D27" s="182"/>
      <c r="E27" s="182"/>
      <c r="F27" s="183"/>
      <c r="G27" s="184"/>
    </row>
    <row r="28" spans="1:7" ht="30" customHeight="1" thickBot="1">
      <c r="A28" s="155" t="s">
        <v>126</v>
      </c>
      <c r="B28" s="256"/>
      <c r="C28" s="257"/>
      <c r="D28" s="157" t="s">
        <v>101</v>
      </c>
      <c r="E28" s="8"/>
      <c r="F28" s="157" t="s">
        <v>100</v>
      </c>
      <c r="G28" s="8"/>
    </row>
    <row r="29" spans="1:7" ht="15" thickBot="1">
      <c r="A29" s="206" t="s">
        <v>40</v>
      </c>
      <c r="B29" s="207"/>
      <c r="C29" s="207"/>
      <c r="D29" s="207"/>
      <c r="E29" s="207"/>
      <c r="F29" s="207"/>
      <c r="G29" s="208"/>
    </row>
    <row r="30" spans="1:7">
      <c r="A30" s="9"/>
      <c r="B30" s="9"/>
      <c r="C30" s="9"/>
      <c r="D30" s="9"/>
      <c r="E30" s="9"/>
      <c r="F30" s="9"/>
      <c r="G30" s="9"/>
    </row>
    <row r="31" spans="1:7" ht="15" thickBot="1">
      <c r="A31" s="280" t="s">
        <v>41</v>
      </c>
      <c r="B31" s="281"/>
      <c r="C31" s="281"/>
      <c r="D31" s="281"/>
      <c r="E31" s="281"/>
      <c r="F31" s="281"/>
      <c r="G31" s="281"/>
    </row>
    <row r="32" spans="1:7" ht="16" thickBot="1">
      <c r="A32" s="46" t="s">
        <v>42</v>
      </c>
      <c r="B32" s="229"/>
      <c r="C32" s="230"/>
      <c r="D32" s="230"/>
      <c r="E32" s="230"/>
      <c r="F32" s="230"/>
      <c r="G32" s="231"/>
    </row>
    <row r="33" spans="1:7" ht="16" thickBot="1">
      <c r="A33" s="11" t="s">
        <v>123</v>
      </c>
      <c r="B33" s="229"/>
      <c r="C33" s="230"/>
      <c r="D33" s="230"/>
      <c r="E33" s="230"/>
      <c r="F33" s="230"/>
      <c r="G33" s="231"/>
    </row>
    <row r="34" spans="1:7" ht="16" thickBot="1">
      <c r="A34" s="11" t="s">
        <v>108</v>
      </c>
      <c r="B34" s="229"/>
      <c r="C34" s="230"/>
      <c r="D34" s="230"/>
      <c r="E34" s="230"/>
      <c r="F34" s="230"/>
      <c r="G34" s="231"/>
    </row>
    <row r="35" spans="1:7" ht="16" thickBot="1">
      <c r="A35" s="11" t="s">
        <v>43</v>
      </c>
      <c r="B35" s="229"/>
      <c r="C35" s="230"/>
      <c r="D35" s="230"/>
      <c r="E35" s="230"/>
      <c r="F35" s="230"/>
      <c r="G35" s="231"/>
    </row>
    <row r="36" spans="1:7" ht="16" thickBot="1">
      <c r="A36" s="11" t="s">
        <v>321</v>
      </c>
      <c r="B36" s="229"/>
      <c r="C36" s="230"/>
      <c r="D36" s="230"/>
      <c r="E36" s="230"/>
      <c r="F36" s="230"/>
      <c r="G36" s="231"/>
    </row>
    <row r="37" spans="1:7">
      <c r="A37" s="7"/>
    </row>
    <row r="38" spans="1:7">
      <c r="A38" s="280" t="s">
        <v>44</v>
      </c>
      <c r="B38" s="281"/>
      <c r="C38" s="281"/>
      <c r="D38" s="281"/>
      <c r="E38" s="281"/>
      <c r="F38" s="281"/>
      <c r="G38" s="281"/>
    </row>
    <row r="39" spans="1:7" ht="15" thickBot="1">
      <c r="A39" s="253" t="s">
        <v>104</v>
      </c>
      <c r="B39" s="254"/>
      <c r="C39" s="203"/>
      <c r="D39" s="204"/>
      <c r="E39" s="204"/>
      <c r="F39" s="204"/>
      <c r="G39" s="205"/>
    </row>
    <row r="40" spans="1:7" ht="15" thickBot="1">
      <c r="A40" s="258" t="s">
        <v>114</v>
      </c>
      <c r="B40" s="254"/>
      <c r="C40" s="203"/>
      <c r="D40" s="204"/>
      <c r="E40" s="204"/>
      <c r="F40" s="204"/>
      <c r="G40" s="205"/>
    </row>
    <row r="41" spans="1:7" ht="16" customHeight="1" thickBot="1">
      <c r="A41" s="240" t="s">
        <v>105</v>
      </c>
      <c r="B41" s="202"/>
      <c r="C41" s="203"/>
      <c r="D41" s="204"/>
      <c r="E41" s="204"/>
      <c r="F41" s="204"/>
      <c r="G41" s="205"/>
    </row>
    <row r="42" spans="1:7" ht="16" customHeight="1" thickBot="1">
      <c r="A42" s="240" t="s">
        <v>106</v>
      </c>
      <c r="B42" s="202"/>
      <c r="C42" s="203"/>
      <c r="D42" s="204"/>
      <c r="E42" s="204"/>
      <c r="F42" s="204"/>
      <c r="G42" s="205"/>
    </row>
    <row r="43" spans="1:7" ht="15" thickBot="1">
      <c r="A43" s="181" t="s">
        <v>107</v>
      </c>
      <c r="B43" s="202"/>
      <c r="C43" s="203"/>
      <c r="D43" s="204"/>
      <c r="E43" s="204"/>
      <c r="F43" s="204"/>
      <c r="G43" s="205"/>
    </row>
    <row r="44" spans="1:7" ht="15" thickBot="1">
      <c r="A44" s="240" t="s">
        <v>109</v>
      </c>
      <c r="B44" s="202"/>
      <c r="C44" s="203"/>
      <c r="D44" s="204"/>
      <c r="E44" s="204"/>
      <c r="F44" s="204"/>
      <c r="G44" s="205"/>
    </row>
    <row r="45" spans="1:7" ht="15" thickBot="1">
      <c r="A45" s="181" t="s">
        <v>110</v>
      </c>
      <c r="B45" s="202"/>
      <c r="C45" s="203"/>
      <c r="D45" s="204"/>
      <c r="E45" s="204"/>
      <c r="F45" s="204"/>
      <c r="G45" s="205"/>
    </row>
    <row r="46" spans="1:7" ht="15" thickBot="1">
      <c r="A46" s="181" t="s">
        <v>69</v>
      </c>
      <c r="B46" s="202"/>
      <c r="C46" s="203"/>
      <c r="D46" s="204"/>
      <c r="E46" s="204"/>
      <c r="F46" s="204"/>
      <c r="G46" s="205"/>
    </row>
    <row r="47" spans="1:7" ht="15" thickBot="1">
      <c r="A47" s="240" t="s">
        <v>111</v>
      </c>
      <c r="B47" s="202"/>
      <c r="C47" s="203"/>
      <c r="D47" s="204"/>
      <c r="E47" s="204"/>
      <c r="F47" s="204"/>
      <c r="G47" s="205"/>
    </row>
    <row r="48" spans="1:7" ht="15" thickBot="1">
      <c r="A48" s="7"/>
    </row>
    <row r="49" spans="1:7" ht="15" thickBot="1">
      <c r="A49" s="272" t="s">
        <v>112</v>
      </c>
      <c r="B49" s="273"/>
      <c r="C49" s="273"/>
      <c r="D49" s="273"/>
      <c r="E49" s="273"/>
      <c r="F49" s="273"/>
      <c r="G49" s="274"/>
    </row>
    <row r="50" spans="1:7" ht="16" customHeight="1" thickBot="1">
      <c r="A50" s="258" t="s">
        <v>113</v>
      </c>
      <c r="B50" s="254"/>
      <c r="C50" s="203"/>
      <c r="D50" s="204"/>
      <c r="E50" s="204"/>
      <c r="F50" s="204"/>
      <c r="G50" s="205"/>
    </row>
    <row r="51" spans="1:7" ht="15" thickBot="1">
      <c r="A51" s="181" t="s">
        <v>114</v>
      </c>
      <c r="B51" s="202"/>
      <c r="C51" s="203"/>
      <c r="D51" s="204"/>
      <c r="E51" s="204"/>
      <c r="F51" s="204"/>
      <c r="G51" s="205"/>
    </row>
    <row r="52" spans="1:7" ht="16" customHeight="1" thickBot="1">
      <c r="A52" s="240" t="s">
        <v>105</v>
      </c>
      <c r="B52" s="202"/>
      <c r="C52" s="203"/>
      <c r="D52" s="204"/>
      <c r="E52" s="204"/>
      <c r="F52" s="204"/>
      <c r="G52" s="205"/>
    </row>
    <row r="53" spans="1:7" ht="16" customHeight="1" thickBot="1">
      <c r="A53" s="181" t="s">
        <v>107</v>
      </c>
      <c r="B53" s="202"/>
      <c r="C53" s="203"/>
      <c r="D53" s="204"/>
      <c r="E53" s="204"/>
      <c r="F53" s="204"/>
      <c r="G53" s="205"/>
    </row>
    <row r="54" spans="1:7" ht="16" customHeight="1" thickBot="1">
      <c r="A54" s="240" t="s">
        <v>77</v>
      </c>
      <c r="B54" s="202"/>
      <c r="C54" s="203"/>
      <c r="D54" s="204"/>
      <c r="E54" s="204"/>
      <c r="F54" s="204"/>
      <c r="G54" s="205"/>
    </row>
    <row r="55" spans="1:7" ht="16" customHeight="1" thickBot="1">
      <c r="A55" s="181" t="s">
        <v>110</v>
      </c>
      <c r="B55" s="202"/>
      <c r="C55" s="203"/>
      <c r="D55" s="204"/>
      <c r="E55" s="204"/>
      <c r="F55" s="204"/>
      <c r="G55" s="205"/>
    </row>
    <row r="56" spans="1:7" ht="15" thickBot="1">
      <c r="A56" s="181" t="s">
        <v>69</v>
      </c>
      <c r="B56" s="202"/>
      <c r="C56" s="203"/>
      <c r="D56" s="204"/>
      <c r="E56" s="204"/>
      <c r="F56" s="204"/>
      <c r="G56" s="205"/>
    </row>
    <row r="57" spans="1:7" ht="15" thickBot="1">
      <c r="A57" s="7"/>
    </row>
    <row r="58" spans="1:7" ht="17" thickBot="1">
      <c r="A58" s="215" t="s">
        <v>78</v>
      </c>
      <c r="B58" s="216"/>
      <c r="C58" s="216"/>
      <c r="D58" s="216"/>
      <c r="E58" s="216"/>
      <c r="F58" s="216"/>
      <c r="G58" s="217"/>
    </row>
    <row r="59" spans="1:7" ht="15" customHeight="1" thickBot="1">
      <c r="A59" s="290" t="s">
        <v>87</v>
      </c>
      <c r="B59" s="291"/>
      <c r="C59" s="291"/>
      <c r="D59" s="292"/>
      <c r="E59" s="158" t="s">
        <v>79</v>
      </c>
      <c r="F59" s="158" t="s">
        <v>80</v>
      </c>
      <c r="G59" s="26" t="s">
        <v>81</v>
      </c>
    </row>
    <row r="60" spans="1:7" ht="16" customHeight="1" thickBot="1">
      <c r="A60" s="185" t="s">
        <v>82</v>
      </c>
      <c r="B60" s="186"/>
      <c r="C60" s="186"/>
      <c r="D60" s="186"/>
      <c r="E60" s="18" t="s">
        <v>301</v>
      </c>
      <c r="F60" s="18" t="s">
        <v>301</v>
      </c>
      <c r="G60" s="13" t="e">
        <f>NETWORKDAYS.INTL(E60, F60, 11)</f>
        <v>#VALUE!</v>
      </c>
    </row>
    <row r="61" spans="1:7" ht="16" customHeight="1" thickBot="1">
      <c r="A61" s="185" t="s">
        <v>83</v>
      </c>
      <c r="B61" s="186"/>
      <c r="C61" s="186"/>
      <c r="D61" s="186"/>
      <c r="E61" s="18" t="s">
        <v>301</v>
      </c>
      <c r="F61" s="18" t="s">
        <v>301</v>
      </c>
      <c r="G61" s="13" t="e">
        <f>NETWORKDAYS.INTL(E61, F61, 11)</f>
        <v>#VALUE!</v>
      </c>
    </row>
    <row r="62" spans="1:7" ht="16" thickBot="1">
      <c r="A62" s="186" t="s">
        <v>84</v>
      </c>
      <c r="B62" s="186"/>
      <c r="C62" s="186"/>
      <c r="D62" s="186"/>
      <c r="E62" s="18" t="s">
        <v>301</v>
      </c>
      <c r="F62" s="18" t="s">
        <v>301</v>
      </c>
      <c r="G62" s="13" t="e">
        <f>NETWORKDAYS.INTL(E62, F62, 11)</f>
        <v>#VALUE!</v>
      </c>
    </row>
    <row r="63" spans="1:7" ht="15" customHeight="1" thickBot="1">
      <c r="A63" s="185" t="s">
        <v>85</v>
      </c>
      <c r="B63" s="186"/>
      <c r="C63" s="27"/>
      <c r="D63" s="17"/>
      <c r="E63" s="17"/>
      <c r="F63" s="17"/>
      <c r="G63" s="16"/>
    </row>
    <row r="64" spans="1:7" ht="45" customHeight="1" thickBot="1">
      <c r="A64" s="154" t="s">
        <v>86</v>
      </c>
      <c r="B64" s="309"/>
      <c r="C64" s="309"/>
      <c r="D64" s="309"/>
      <c r="E64" s="309"/>
      <c r="F64" s="309"/>
      <c r="G64" s="309"/>
    </row>
    <row r="65" spans="1:7" ht="58" customHeight="1" thickBot="1">
      <c r="A65" s="244" t="s">
        <v>274</v>
      </c>
      <c r="B65" s="245"/>
      <c r="C65" s="245"/>
      <c r="D65" s="245"/>
      <c r="E65" s="245"/>
      <c r="F65" s="245"/>
      <c r="G65" s="246"/>
    </row>
    <row r="66" spans="1:7" ht="15" thickBot="1">
      <c r="A66" s="7"/>
    </row>
    <row r="67" spans="1:7" ht="15" customHeight="1" thickBot="1">
      <c r="A67" s="247" t="s">
        <v>88</v>
      </c>
      <c r="B67" s="248"/>
      <c r="C67" s="249"/>
      <c r="D67" s="159" t="s">
        <v>79</v>
      </c>
      <c r="E67" s="159" t="s">
        <v>80</v>
      </c>
      <c r="F67" s="12" t="s">
        <v>89</v>
      </c>
      <c r="G67" s="13" t="s">
        <v>59</v>
      </c>
    </row>
    <row r="68" spans="1:7" ht="16" thickBot="1">
      <c r="A68" s="181" t="s">
        <v>90</v>
      </c>
      <c r="B68" s="182"/>
      <c r="C68" s="202"/>
      <c r="D68" s="15" t="s">
        <v>301</v>
      </c>
      <c r="E68" s="15" t="s">
        <v>301</v>
      </c>
      <c r="F68" s="19" t="e">
        <f>NETWORKDAYS.INTL(D68, E68, 11)</f>
        <v>#VALUE!</v>
      </c>
      <c r="G68" s="14"/>
    </row>
    <row r="69" spans="1:7" ht="16" thickBot="1">
      <c r="A69" s="240" t="s">
        <v>91</v>
      </c>
      <c r="B69" s="182"/>
      <c r="C69" s="202"/>
      <c r="D69" s="15" t="s">
        <v>301</v>
      </c>
      <c r="E69" s="15" t="s">
        <v>301</v>
      </c>
      <c r="F69" s="19" t="e">
        <f>NETWORKDAYS.INTL(D69, E69, 11)</f>
        <v>#VALUE!</v>
      </c>
      <c r="G69" s="21" t="e">
        <f>F69/F71</f>
        <v>#VALUE!</v>
      </c>
    </row>
    <row r="70" spans="1:7" ht="16" customHeight="1" thickBot="1">
      <c r="A70" s="181" t="s">
        <v>92</v>
      </c>
      <c r="B70" s="182"/>
      <c r="C70" s="202"/>
      <c r="D70" s="15" t="s">
        <v>301</v>
      </c>
      <c r="E70" s="15" t="s">
        <v>301</v>
      </c>
      <c r="F70" s="19" t="e">
        <f>NETWORKDAYS.INTL(D70, E70, 11)</f>
        <v>#VALUE!</v>
      </c>
      <c r="G70" s="21" t="e">
        <f>F70/F71</f>
        <v>#VALUE!</v>
      </c>
    </row>
    <row r="71" spans="1:7" ht="16" thickBot="1">
      <c r="A71" s="241" t="s">
        <v>93</v>
      </c>
      <c r="B71" s="242"/>
      <c r="C71" s="243"/>
      <c r="D71" s="15" t="s">
        <v>301</v>
      </c>
      <c r="E71" s="15" t="s">
        <v>301</v>
      </c>
      <c r="F71" s="20" t="e">
        <f>SUM(F69:F70)</f>
        <v>#VALUE!</v>
      </c>
      <c r="G71" s="14"/>
    </row>
    <row r="72" spans="1:7" ht="15" thickBot="1">
      <c r="A72" s="206" t="s">
        <v>94</v>
      </c>
      <c r="B72" s="207"/>
      <c r="C72" s="207"/>
      <c r="D72" s="207"/>
      <c r="E72" s="207"/>
      <c r="F72" s="207"/>
      <c r="G72" s="208"/>
    </row>
    <row r="73" spans="1:7" ht="15" thickBot="1">
      <c r="A73" s="7"/>
    </row>
    <row r="74" spans="1:7" ht="15" customHeight="1" thickBot="1">
      <c r="A74" s="215" t="s">
        <v>95</v>
      </c>
      <c r="B74" s="216"/>
      <c r="C74" s="216"/>
      <c r="D74" s="216"/>
      <c r="E74" s="216"/>
      <c r="F74" s="216"/>
      <c r="G74" s="217"/>
    </row>
    <row r="75" spans="1:7" ht="15" customHeight="1" thickBot="1">
      <c r="A75" s="185" t="s">
        <v>96</v>
      </c>
      <c r="B75" s="186"/>
      <c r="C75" s="186"/>
      <c r="D75" s="186"/>
      <c r="E75" s="186"/>
      <c r="F75" s="214">
        <f>'Ann. 1c TOTAL PROD. BUDGET'!E117</f>
        <v>0</v>
      </c>
      <c r="G75" s="213"/>
    </row>
    <row r="76" spans="1:7" ht="15" thickBot="1">
      <c r="A76" s="185" t="s">
        <v>97</v>
      </c>
      <c r="B76" s="186"/>
      <c r="C76" s="186"/>
      <c r="D76" s="186"/>
      <c r="E76" s="186"/>
      <c r="F76" s="214">
        <f>'Ann. 1c TOTAL PROD. BUDGET'!E119</f>
        <v>0</v>
      </c>
      <c r="G76" s="213"/>
    </row>
    <row r="77" spans="1:7" ht="15" customHeight="1" thickBot="1">
      <c r="A77" s="185" t="s">
        <v>98</v>
      </c>
      <c r="B77" s="186"/>
      <c r="C77" s="186"/>
      <c r="D77" s="186"/>
      <c r="E77" s="186"/>
      <c r="F77" s="214">
        <f>'Ann. 1c TOTAL PROD. BUDGET'!E121</f>
        <v>0</v>
      </c>
      <c r="G77" s="213"/>
    </row>
    <row r="78" spans="1:7" ht="15" customHeight="1" thickBot="1">
      <c r="A78" s="181" t="s">
        <v>62</v>
      </c>
      <c r="B78" s="182"/>
      <c r="C78" s="182"/>
      <c r="D78" s="182"/>
      <c r="E78" s="182"/>
      <c r="F78" s="212">
        <f>'Ann. 1c TOTAL PROD. BUDGET'!E132</f>
        <v>0</v>
      </c>
      <c r="G78" s="213"/>
    </row>
    <row r="79" spans="1:7" ht="15" thickBot="1">
      <c r="A79" s="237" t="s">
        <v>63</v>
      </c>
      <c r="B79" s="238"/>
      <c r="C79" s="238"/>
      <c r="D79" s="238"/>
      <c r="E79" s="239"/>
      <c r="F79" s="212">
        <f>'Ann. 1d FINANCIAL PLAN'!E46</f>
        <v>0</v>
      </c>
      <c r="G79" s="213"/>
    </row>
    <row r="80" spans="1:7" ht="15" thickBot="1">
      <c r="A80" s="7"/>
    </row>
    <row r="81" spans="1:8" ht="15" customHeight="1" thickBot="1">
      <c r="A81" s="215" t="s">
        <v>64</v>
      </c>
      <c r="B81" s="216"/>
      <c r="C81" s="216"/>
      <c r="D81" s="216"/>
      <c r="E81" s="216"/>
      <c r="F81" s="216"/>
      <c r="G81" s="217"/>
    </row>
    <row r="82" spans="1:8" ht="31" customHeight="1" thickBot="1">
      <c r="A82" s="218" t="s">
        <v>65</v>
      </c>
      <c r="B82" s="218"/>
      <c r="C82" s="218"/>
      <c r="D82" s="218"/>
      <c r="E82" s="160" t="s">
        <v>66</v>
      </c>
      <c r="F82" s="160" t="s">
        <v>67</v>
      </c>
      <c r="G82" s="161" t="s">
        <v>68</v>
      </c>
    </row>
    <row r="83" spans="1:8" ht="31" customHeight="1" thickBot="1">
      <c r="A83" s="209" t="s">
        <v>16</v>
      </c>
      <c r="B83" s="210"/>
      <c r="C83" s="210"/>
      <c r="D83" s="211"/>
      <c r="E83" s="219"/>
      <c r="F83" s="41">
        <v>0</v>
      </c>
      <c r="G83" s="24">
        <f>E83*F83</f>
        <v>0</v>
      </c>
    </row>
    <row r="84" spans="1:8" ht="30" customHeight="1" thickBot="1">
      <c r="A84" s="209" t="s">
        <v>74</v>
      </c>
      <c r="B84" s="210"/>
      <c r="C84" s="210"/>
      <c r="D84" s="211"/>
      <c r="E84" s="220"/>
      <c r="F84" s="41">
        <v>0</v>
      </c>
      <c r="G84" s="24">
        <f>E83*F84</f>
        <v>0</v>
      </c>
    </row>
    <row r="85" spans="1:8" ht="30" customHeight="1" thickBot="1">
      <c r="A85" s="250" t="s">
        <v>75</v>
      </c>
      <c r="B85" s="251"/>
      <c r="C85" s="251"/>
      <c r="D85" s="252"/>
      <c r="E85" s="220"/>
      <c r="F85" s="41">
        <v>0</v>
      </c>
      <c r="G85" s="24">
        <f>E83*F85</f>
        <v>0</v>
      </c>
    </row>
    <row r="86" spans="1:8" ht="30" customHeight="1" thickBot="1">
      <c r="A86" s="209" t="s">
        <v>76</v>
      </c>
      <c r="B86" s="210"/>
      <c r="C86" s="210"/>
      <c r="D86" s="211"/>
      <c r="E86" s="220"/>
      <c r="F86" s="41">
        <v>0</v>
      </c>
      <c r="G86" s="24">
        <f>E83*F86</f>
        <v>0</v>
      </c>
    </row>
    <row r="87" spans="1:8" ht="30" customHeight="1" thickBot="1">
      <c r="A87" s="209" t="s">
        <v>48</v>
      </c>
      <c r="B87" s="210"/>
      <c r="C87" s="210"/>
      <c r="D87" s="211"/>
      <c r="E87" s="220"/>
      <c r="F87" s="41">
        <v>0</v>
      </c>
      <c r="G87" s="24">
        <f>E83*F87</f>
        <v>0</v>
      </c>
    </row>
    <row r="88" spans="1:8" ht="30" customHeight="1" thickBot="1">
      <c r="A88" s="209" t="s">
        <v>49</v>
      </c>
      <c r="B88" s="210"/>
      <c r="C88" s="210"/>
      <c r="D88" s="211"/>
      <c r="E88" s="220"/>
      <c r="F88" s="41">
        <v>0</v>
      </c>
      <c r="G88" s="24">
        <f>E83*F88</f>
        <v>0</v>
      </c>
    </row>
    <row r="89" spans="1:8" ht="30" customHeight="1" thickBot="1">
      <c r="A89" s="209" t="s">
        <v>50</v>
      </c>
      <c r="B89" s="210"/>
      <c r="C89" s="210"/>
      <c r="D89" s="211"/>
      <c r="E89" s="221"/>
      <c r="F89" s="41">
        <v>0</v>
      </c>
      <c r="G89" s="24">
        <f>E83*F89</f>
        <v>0</v>
      </c>
    </row>
    <row r="90" spans="1:8" ht="30" customHeight="1" thickBot="1">
      <c r="A90" s="295" t="s">
        <v>52</v>
      </c>
      <c r="B90" s="295"/>
      <c r="C90" s="295"/>
      <c r="D90" s="295"/>
      <c r="E90" s="25" t="s">
        <v>51</v>
      </c>
      <c r="F90" s="22">
        <f>SUM(F83:F89)</f>
        <v>0</v>
      </c>
      <c r="G90" s="23">
        <f>SUM(G83:G89)</f>
        <v>0</v>
      </c>
    </row>
    <row r="91" spans="1:8" ht="15" thickBot="1">
      <c r="A91" s="47"/>
      <c r="B91" s="48"/>
      <c r="C91" s="48"/>
      <c r="D91" s="48"/>
      <c r="E91" s="48"/>
      <c r="F91" s="48"/>
      <c r="G91" s="49"/>
      <c r="H91" s="42"/>
    </row>
    <row r="92" spans="1:8" ht="30" customHeight="1" thickBot="1">
      <c r="A92" s="225"/>
      <c r="B92" s="226"/>
      <c r="C92" s="302" t="s">
        <v>55</v>
      </c>
      <c r="D92" s="304"/>
      <c r="E92" s="302" t="s">
        <v>56</v>
      </c>
      <c r="F92" s="303"/>
      <c r="G92" s="43" t="s">
        <v>57</v>
      </c>
    </row>
    <row r="93" spans="1:8" ht="15" customHeight="1" thickBot="1">
      <c r="A93" s="305" t="s">
        <v>53</v>
      </c>
      <c r="B93" s="182"/>
      <c r="C93" s="227"/>
      <c r="D93" s="227"/>
      <c r="E93" s="227"/>
      <c r="F93" s="228"/>
      <c r="G93" s="44" t="e">
        <f>E93/C93</f>
        <v>#DIV/0!</v>
      </c>
    </row>
    <row r="94" spans="1:8" ht="15" customHeight="1" thickBot="1">
      <c r="A94" s="305" t="s">
        <v>54</v>
      </c>
      <c r="B94" s="182"/>
      <c r="C94" s="227"/>
      <c r="D94" s="227"/>
      <c r="E94" s="227"/>
      <c r="F94" s="228"/>
      <c r="G94" s="44" t="e">
        <f>E94/C94</f>
        <v>#DIV/0!</v>
      </c>
    </row>
    <row r="95" spans="1:8" ht="15" customHeight="1" thickBot="1">
      <c r="A95" s="300" t="s">
        <v>51</v>
      </c>
      <c r="B95" s="301"/>
      <c r="C95" s="228"/>
      <c r="D95" s="263"/>
      <c r="E95" s="228"/>
      <c r="F95" s="263"/>
      <c r="G95" s="45"/>
    </row>
    <row r="96" spans="1:8" ht="17" customHeight="1" thickBot="1">
      <c r="A96" s="234" t="s">
        <v>58</v>
      </c>
      <c r="B96" s="235"/>
      <c r="C96" s="235"/>
      <c r="D96" s="236"/>
      <c r="E96" s="222"/>
      <c r="F96" s="223"/>
      <c r="G96" s="224"/>
    </row>
    <row r="97" spans="1:7" ht="15" thickBot="1">
      <c r="A97" s="10"/>
    </row>
    <row r="98" spans="1:7" ht="17" thickBot="1">
      <c r="A98" s="215" t="s">
        <v>60</v>
      </c>
      <c r="B98" s="216"/>
      <c r="C98" s="216"/>
      <c r="D98" s="216"/>
      <c r="E98" s="216"/>
      <c r="F98" s="216"/>
      <c r="G98" s="217"/>
    </row>
    <row r="99" spans="1:7" ht="30" customHeight="1" thickBot="1">
      <c r="A99" s="185" t="s">
        <v>61</v>
      </c>
      <c r="B99" s="186"/>
      <c r="C99" s="186"/>
      <c r="D99" s="186"/>
      <c r="E99" s="186"/>
      <c r="F99" s="186"/>
      <c r="G99" s="186"/>
    </row>
    <row r="100" spans="1:7" ht="14" customHeight="1" thickBot="1">
      <c r="A100" s="187"/>
      <c r="B100" s="187"/>
      <c r="C100" s="187"/>
      <c r="D100" s="187"/>
      <c r="E100" s="187"/>
      <c r="F100" s="187"/>
      <c r="G100" s="187"/>
    </row>
    <row r="101" spans="1:7" ht="14" customHeight="1" thickBot="1">
      <c r="A101" s="187"/>
      <c r="B101" s="187"/>
      <c r="C101" s="187"/>
      <c r="D101" s="187"/>
      <c r="E101" s="187"/>
      <c r="F101" s="187"/>
      <c r="G101" s="187"/>
    </row>
    <row r="102" spans="1:7" ht="15" thickBot="1">
      <c r="A102" s="187"/>
      <c r="B102" s="187"/>
      <c r="C102" s="187"/>
      <c r="D102" s="187"/>
      <c r="E102" s="187"/>
      <c r="F102" s="187"/>
      <c r="G102" s="187"/>
    </row>
    <row r="103" spans="1:7" ht="15" thickBot="1">
      <c r="A103" s="89"/>
      <c r="B103" s="89"/>
      <c r="C103" s="89"/>
      <c r="D103" s="89"/>
      <c r="E103" s="89"/>
      <c r="F103" s="89"/>
      <c r="G103" s="89"/>
    </row>
    <row r="104" spans="1:7" ht="14" customHeight="1" thickBot="1">
      <c r="A104" s="186" t="s">
        <v>31</v>
      </c>
      <c r="B104" s="186"/>
      <c r="C104" s="186"/>
      <c r="D104" s="186"/>
      <c r="E104" s="186"/>
      <c r="F104" s="186"/>
      <c r="G104" s="186"/>
    </row>
    <row r="105" spans="1:7" ht="14" customHeight="1" thickBot="1">
      <c r="A105" s="187"/>
      <c r="B105" s="187"/>
      <c r="C105" s="187"/>
      <c r="D105" s="187"/>
      <c r="E105" s="187"/>
      <c r="F105" s="187"/>
      <c r="G105" s="187"/>
    </row>
    <row r="106" spans="1:7" ht="14" customHeight="1" thickBot="1">
      <c r="A106" s="187"/>
      <c r="B106" s="187"/>
      <c r="C106" s="187"/>
      <c r="D106" s="187"/>
      <c r="E106" s="187"/>
      <c r="F106" s="187"/>
      <c r="G106" s="187"/>
    </row>
    <row r="107" spans="1:7" ht="15" thickBot="1">
      <c r="A107" s="187"/>
      <c r="B107" s="187"/>
      <c r="C107" s="187"/>
      <c r="D107" s="187"/>
      <c r="E107" s="187"/>
      <c r="F107" s="187"/>
      <c r="G107" s="187"/>
    </row>
    <row r="108" spans="1:7" ht="14" customHeight="1" thickBot="1">
      <c r="A108" s="186" t="s">
        <v>32</v>
      </c>
      <c r="B108" s="186"/>
      <c r="C108" s="186"/>
      <c r="D108" s="186"/>
      <c r="E108" s="186"/>
      <c r="F108" s="186"/>
      <c r="G108" s="186"/>
    </row>
    <row r="109" spans="1:7" ht="14" customHeight="1" thickBot="1">
      <c r="A109" s="187"/>
      <c r="B109" s="187"/>
      <c r="C109" s="187"/>
      <c r="D109" s="187"/>
      <c r="E109" s="187"/>
      <c r="F109" s="187"/>
      <c r="G109" s="187"/>
    </row>
    <row r="110" spans="1:7" ht="15" thickBot="1">
      <c r="A110" s="187"/>
      <c r="B110" s="187"/>
      <c r="C110" s="187"/>
      <c r="D110" s="187"/>
      <c r="E110" s="187"/>
      <c r="F110" s="187"/>
      <c r="G110" s="187"/>
    </row>
    <row r="111" spans="1:7" ht="30" customHeight="1" thickBot="1">
      <c r="A111" s="306" t="s">
        <v>33</v>
      </c>
      <c r="B111" s="307"/>
      <c r="C111" s="307"/>
      <c r="D111" s="307"/>
      <c r="E111" s="307"/>
      <c r="F111" s="307"/>
      <c r="G111" s="308"/>
    </row>
    <row r="112" spans="1:7" ht="14" customHeight="1" thickBot="1">
      <c r="A112" s="187"/>
      <c r="B112" s="187"/>
      <c r="C112" s="187"/>
      <c r="D112" s="187"/>
      <c r="E112" s="187"/>
      <c r="F112" s="187"/>
      <c r="G112" s="187"/>
    </row>
    <row r="113" spans="1:7" ht="14" customHeight="1" thickBot="1">
      <c r="A113" s="187"/>
      <c r="B113" s="187"/>
      <c r="C113" s="187"/>
      <c r="D113" s="187"/>
      <c r="E113" s="187"/>
      <c r="F113" s="187"/>
      <c r="G113" s="187"/>
    </row>
    <row r="114" spans="1:7" ht="14" customHeight="1" thickBot="1">
      <c r="A114" s="187"/>
      <c r="B114" s="187"/>
      <c r="C114" s="187"/>
      <c r="D114" s="187"/>
      <c r="E114" s="187"/>
      <c r="F114" s="187"/>
      <c r="G114" s="187"/>
    </row>
    <row r="115" spans="1:7" ht="15" thickBot="1">
      <c r="A115" s="10"/>
    </row>
    <row r="116" spans="1:7" ht="15" thickBot="1">
      <c r="A116" s="193" t="s">
        <v>34</v>
      </c>
      <c r="B116" s="193"/>
      <c r="C116" s="193"/>
      <c r="D116" s="193"/>
      <c r="E116" s="193"/>
      <c r="F116" s="193"/>
      <c r="G116" s="193"/>
    </row>
    <row r="117" spans="1:7" ht="61" customHeight="1" thickBot="1">
      <c r="A117" s="196" t="s">
        <v>45</v>
      </c>
      <c r="B117" s="197"/>
      <c r="C117" s="197"/>
      <c r="D117" s="197"/>
      <c r="E117" s="91"/>
      <c r="F117" s="201" t="s">
        <v>24</v>
      </c>
      <c r="G117" s="189"/>
    </row>
    <row r="118" spans="1:7" ht="30" customHeight="1" thickBot="1">
      <c r="A118" s="194" t="s">
        <v>46</v>
      </c>
      <c r="B118" s="195"/>
      <c r="C118" s="195"/>
      <c r="D118" s="195"/>
      <c r="E118" s="91"/>
      <c r="F118" s="232" t="s">
        <v>23</v>
      </c>
      <c r="G118" s="233"/>
    </row>
    <row r="119" spans="1:7" ht="15" thickBot="1">
      <c r="A119" s="10"/>
    </row>
    <row r="120" spans="1:7" ht="16">
      <c r="A120" s="198" t="s">
        <v>47</v>
      </c>
      <c r="B120" s="199"/>
      <c r="C120" s="199"/>
      <c r="D120" s="199"/>
      <c r="E120" s="199"/>
      <c r="F120" s="199"/>
      <c r="G120" s="200"/>
    </row>
    <row r="121" spans="1:7" ht="30" customHeight="1">
      <c r="A121" s="190" t="s">
        <v>20</v>
      </c>
      <c r="B121" s="191"/>
      <c r="C121" s="191"/>
      <c r="D121" s="192"/>
      <c r="E121" s="90"/>
      <c r="F121" s="296"/>
      <c r="G121" s="297"/>
    </row>
    <row r="122" spans="1:7" ht="30" customHeight="1">
      <c r="A122" s="190" t="s">
        <v>21</v>
      </c>
      <c r="B122" s="191"/>
      <c r="C122" s="191"/>
      <c r="D122" s="192"/>
      <c r="E122" s="90"/>
      <c r="F122" s="188" t="s">
        <v>22</v>
      </c>
      <c r="G122" s="189"/>
    </row>
    <row r="123" spans="1:7" ht="30" customHeight="1">
      <c r="A123" s="190" t="s">
        <v>27</v>
      </c>
      <c r="B123" s="191"/>
      <c r="C123" s="191"/>
      <c r="D123" s="192"/>
      <c r="E123" s="90"/>
      <c r="F123" s="296"/>
      <c r="G123" s="297"/>
    </row>
    <row r="124" spans="1:7" ht="30" customHeight="1">
      <c r="A124" s="190" t="s">
        <v>28</v>
      </c>
      <c r="B124" s="191"/>
      <c r="C124" s="191"/>
      <c r="D124" s="192"/>
      <c r="E124" s="90"/>
      <c r="F124" s="296"/>
      <c r="G124" s="297"/>
    </row>
    <row r="125" spans="1:7" ht="30" customHeight="1">
      <c r="A125" s="190" t="s">
        <v>29</v>
      </c>
      <c r="B125" s="191"/>
      <c r="C125" s="191"/>
      <c r="D125" s="192"/>
      <c r="E125" s="90"/>
      <c r="F125" s="296"/>
      <c r="G125" s="297"/>
    </row>
    <row r="126" spans="1:7" ht="30" customHeight="1">
      <c r="A126" s="190" t="s">
        <v>30</v>
      </c>
      <c r="B126" s="191"/>
      <c r="C126" s="191"/>
      <c r="D126" s="192"/>
      <c r="E126" s="90"/>
      <c r="F126" s="188" t="s">
        <v>25</v>
      </c>
      <c r="G126" s="189"/>
    </row>
    <row r="127" spans="1:7" ht="30" customHeight="1">
      <c r="A127" s="190" t="s">
        <v>14</v>
      </c>
      <c r="B127" s="191"/>
      <c r="C127" s="191"/>
      <c r="D127" s="192"/>
      <c r="E127" s="90"/>
      <c r="F127" s="188" t="s">
        <v>26</v>
      </c>
      <c r="G127" s="189"/>
    </row>
    <row r="128" spans="1:7" ht="15" thickBot="1">
      <c r="A128" s="10"/>
    </row>
    <row r="129" spans="1:7" ht="16">
      <c r="A129" s="198" t="s">
        <v>15</v>
      </c>
      <c r="B129" s="199"/>
      <c r="C129" s="199"/>
      <c r="D129" s="199"/>
      <c r="E129" s="199"/>
      <c r="F129" s="199"/>
      <c r="G129" s="200"/>
    </row>
    <row r="130" spans="1:7">
      <c r="A130" s="293" t="s">
        <v>17</v>
      </c>
      <c r="B130" s="294"/>
      <c r="C130" s="294"/>
      <c r="D130" s="294"/>
      <c r="E130" s="294"/>
      <c r="F130" s="294"/>
      <c r="G130" s="294"/>
    </row>
    <row r="131" spans="1:7">
      <c r="A131" s="294"/>
      <c r="B131" s="294"/>
      <c r="C131" s="294"/>
      <c r="D131" s="294"/>
      <c r="E131" s="294"/>
      <c r="F131" s="294"/>
      <c r="G131" s="294"/>
    </row>
    <row r="132" spans="1:7" ht="30" customHeight="1">
      <c r="A132" s="298" t="s">
        <v>436</v>
      </c>
      <c r="B132" s="299"/>
      <c r="C132" s="299"/>
      <c r="D132" s="299"/>
      <c r="E132" s="299"/>
      <c r="F132" s="299"/>
      <c r="G132" s="299"/>
    </row>
    <row r="133" spans="1:7">
      <c r="A133" s="4"/>
    </row>
    <row r="134" spans="1:7">
      <c r="C134" s="180"/>
      <c r="D134" s="180"/>
    </row>
  </sheetData>
  <dataConsolidate/>
  <mergeCells count="160">
    <mergeCell ref="F121:G121"/>
    <mergeCell ref="F123:G123"/>
    <mergeCell ref="F124:G124"/>
    <mergeCell ref="F125:G125"/>
    <mergeCell ref="A132:G132"/>
    <mergeCell ref="F6:G6"/>
    <mergeCell ref="A108:G108"/>
    <mergeCell ref="A109:G110"/>
    <mergeCell ref="A104:G104"/>
    <mergeCell ref="A105:G107"/>
    <mergeCell ref="A95:B95"/>
    <mergeCell ref="C95:D95"/>
    <mergeCell ref="E95:F95"/>
    <mergeCell ref="A98:G98"/>
    <mergeCell ref="E92:F92"/>
    <mergeCell ref="C92:D92"/>
    <mergeCell ref="A93:B93"/>
    <mergeCell ref="A94:B94"/>
    <mergeCell ref="C93:D93"/>
    <mergeCell ref="C94:D94"/>
    <mergeCell ref="E93:F93"/>
    <mergeCell ref="A111:G111"/>
    <mergeCell ref="A112:G114"/>
    <mergeCell ref="B64:G64"/>
    <mergeCell ref="A59:D59"/>
    <mergeCell ref="A130:G131"/>
    <mergeCell ref="B6:D6"/>
    <mergeCell ref="E12:G12"/>
    <mergeCell ref="A31:G31"/>
    <mergeCell ref="C10:G10"/>
    <mergeCell ref="B16:G16"/>
    <mergeCell ref="A90:D90"/>
    <mergeCell ref="A60:D60"/>
    <mergeCell ref="A61:D61"/>
    <mergeCell ref="A62:D62"/>
    <mergeCell ref="A47:B47"/>
    <mergeCell ref="C40:G40"/>
    <mergeCell ref="C41:G41"/>
    <mergeCell ref="A10:B10"/>
    <mergeCell ref="B32:G32"/>
    <mergeCell ref="C42:G42"/>
    <mergeCell ref="C43:G43"/>
    <mergeCell ref="C44:G44"/>
    <mergeCell ref="C45:G45"/>
    <mergeCell ref="A40:B40"/>
    <mergeCell ref="A41:B41"/>
    <mergeCell ref="A42:B42"/>
    <mergeCell ref="A43:B43"/>
    <mergeCell ref="A54:B54"/>
    <mergeCell ref="A55:B55"/>
    <mergeCell ref="C51:G51"/>
    <mergeCell ref="C52:G52"/>
    <mergeCell ref="A49:G49"/>
    <mergeCell ref="B36:G36"/>
    <mergeCell ref="A1:G1"/>
    <mergeCell ref="A2:G2"/>
    <mergeCell ref="C23:G23"/>
    <mergeCell ref="A4:G4"/>
    <mergeCell ref="B17:G17"/>
    <mergeCell ref="D18:E18"/>
    <mergeCell ref="B18:C18"/>
    <mergeCell ref="F18:G18"/>
    <mergeCell ref="A38:G38"/>
    <mergeCell ref="A20:G20"/>
    <mergeCell ref="A26:B26"/>
    <mergeCell ref="C26:G26"/>
    <mergeCell ref="C25:D25"/>
    <mergeCell ref="A21:G21"/>
    <mergeCell ref="E25:F25"/>
    <mergeCell ref="C22:G22"/>
    <mergeCell ref="B15:G15"/>
    <mergeCell ref="A24:B24"/>
    <mergeCell ref="C24:G24"/>
    <mergeCell ref="F9:G9"/>
    <mergeCell ref="B8:D8"/>
    <mergeCell ref="F8:G8"/>
    <mergeCell ref="B34:G34"/>
    <mergeCell ref="A14:G14"/>
    <mergeCell ref="B11:C11"/>
    <mergeCell ref="E11:G11"/>
    <mergeCell ref="B9:D9"/>
    <mergeCell ref="B12:C12"/>
    <mergeCell ref="C53:G53"/>
    <mergeCell ref="C46:G46"/>
    <mergeCell ref="C47:G47"/>
    <mergeCell ref="A39:B39"/>
    <mergeCell ref="C39:G39"/>
    <mergeCell ref="A51:B51"/>
    <mergeCell ref="A52:B52"/>
    <mergeCell ref="A45:B45"/>
    <mergeCell ref="A25:B25"/>
    <mergeCell ref="B28:C28"/>
    <mergeCell ref="A29:G29"/>
    <mergeCell ref="A46:B46"/>
    <mergeCell ref="A50:B50"/>
    <mergeCell ref="A44:B44"/>
    <mergeCell ref="A53:B53"/>
    <mergeCell ref="C50:G50"/>
    <mergeCell ref="C54:G54"/>
    <mergeCell ref="E96:G96"/>
    <mergeCell ref="A92:B92"/>
    <mergeCell ref="E94:F94"/>
    <mergeCell ref="A87:D87"/>
    <mergeCell ref="A88:D88"/>
    <mergeCell ref="A120:G120"/>
    <mergeCell ref="B33:G33"/>
    <mergeCell ref="B35:G35"/>
    <mergeCell ref="F118:G118"/>
    <mergeCell ref="A96:D96"/>
    <mergeCell ref="A79:E79"/>
    <mergeCell ref="A74:G74"/>
    <mergeCell ref="A58:G58"/>
    <mergeCell ref="A69:C69"/>
    <mergeCell ref="A70:C70"/>
    <mergeCell ref="A71:C71"/>
    <mergeCell ref="A65:G65"/>
    <mergeCell ref="C55:G55"/>
    <mergeCell ref="A63:B63"/>
    <mergeCell ref="A67:C67"/>
    <mergeCell ref="A68:C68"/>
    <mergeCell ref="A89:D89"/>
    <mergeCell ref="A85:D85"/>
    <mergeCell ref="A86:D86"/>
    <mergeCell ref="A83:D83"/>
    <mergeCell ref="F78:G78"/>
    <mergeCell ref="F75:G75"/>
    <mergeCell ref="F76:G76"/>
    <mergeCell ref="F77:G77"/>
    <mergeCell ref="F79:G79"/>
    <mergeCell ref="A81:G81"/>
    <mergeCell ref="A77:E77"/>
    <mergeCell ref="A78:E78"/>
    <mergeCell ref="A76:E76"/>
    <mergeCell ref="A75:E75"/>
    <mergeCell ref="A82:D82"/>
    <mergeCell ref="E83:E89"/>
    <mergeCell ref="C134:D134"/>
    <mergeCell ref="A27:E27"/>
    <mergeCell ref="F27:G27"/>
    <mergeCell ref="A99:G99"/>
    <mergeCell ref="A100:G102"/>
    <mergeCell ref="F127:G127"/>
    <mergeCell ref="F126:G126"/>
    <mergeCell ref="A121:D121"/>
    <mergeCell ref="A122:D122"/>
    <mergeCell ref="A123:D123"/>
    <mergeCell ref="A124:D124"/>
    <mergeCell ref="A125:D125"/>
    <mergeCell ref="A126:D126"/>
    <mergeCell ref="A127:D127"/>
    <mergeCell ref="A116:G116"/>
    <mergeCell ref="A118:D118"/>
    <mergeCell ref="A117:D117"/>
    <mergeCell ref="A129:G129"/>
    <mergeCell ref="F117:G117"/>
    <mergeCell ref="F122:G122"/>
    <mergeCell ref="A56:B56"/>
    <mergeCell ref="C56:G56"/>
    <mergeCell ref="A72:G72"/>
    <mergeCell ref="A84:D84"/>
  </mergeCells>
  <phoneticPr fontId="35" type="noConversion"/>
  <dataValidations count="5">
    <dataValidation type="list" allowBlank="1" showInputMessage="1" showErrorMessage="1" sqref="C23:G23" xr:uid="{00000000-0002-0000-0000-000000000000}">
      <formula1>"Società in nome collettivo, Società in accomandita semplice, Società per azioni, Società a responsabilità limitata, Società a responsabilità limitata con un unico socio, Società in accomandita per azioni, Società cooperativa,"</formula1>
    </dataValidation>
    <dataValidation type="list" allowBlank="1" showInputMessage="1" showErrorMessage="1" sqref="D99:D110 D122:D127 E117:E118 D116 D112:D114 E121:E127" xr:uid="{00000000-0002-0000-0000-000001000000}">
      <formula1>"Sì, No"</formula1>
    </dataValidation>
    <dataValidation type="list" allowBlank="1" showInputMessage="1" showErrorMessage="1" sqref="C26:G26" xr:uid="{00000000-0002-0000-0000-000002000000}">
      <formula1>"Non presente, ★, ★★, ★★★,"</formula1>
    </dataValidation>
    <dataValidation type="list" allowBlank="1" showInputMessage="1" showErrorMessage="1" sqref="C25" xr:uid="{00000000-0002-0000-0000-000003000000}">
      <formula1>"Produttore, Coproduttore, Produttore esecutivo,"</formula1>
    </dataValidation>
    <dataValidation type="list" allowBlank="1" showInputMessage="1" showErrorMessage="1" sqref="E83" xr:uid="{00000000-0002-0000-0000-000004000000}">
      <formula1>"35%, 45%, 46%, 47%, 48%, 49%, 50%, 80%,"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xr:uid="{8984D568-8DB5-8742-B8B4-068E9E288626}">
          <x14:formula1>
            <xm:f>Elenchi!$C$11:$C$23</xm:f>
          </x14:formula1>
          <xm:sqref>B17:G17</xm:sqref>
        </x14:dataValidation>
        <x14:dataValidation type="list" allowBlank="1" showInputMessage="1" showErrorMessage="1" xr:uid="{79F6C3BD-5A9D-5849-A83D-CB522FCFF010}">
          <x14:formula1>
            <xm:f>Elenchi!$G$2:$G$4</xm:f>
          </x14:formula1>
          <xm:sqref>C39:G39</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80"/>
  <sheetViews>
    <sheetView zoomScaleNormal="100" workbookViewId="0">
      <selection sqref="A1:I1"/>
    </sheetView>
  </sheetViews>
  <sheetFormatPr baseColWidth="10" defaultColWidth="13.796875" defaultRowHeight="14"/>
  <cols>
    <col min="1" max="1" width="7.59765625" style="28" customWidth="1"/>
    <col min="2" max="2" width="41.3984375" style="28" customWidth="1"/>
    <col min="3" max="3" width="8.3984375" style="32" customWidth="1"/>
    <col min="4" max="4" width="13.796875" style="28" customWidth="1"/>
    <col min="5" max="5" width="8.59765625" style="37" customWidth="1"/>
    <col min="6" max="6" width="9.59765625" style="28" customWidth="1"/>
    <col min="7" max="7" width="11.3984375" style="38" customWidth="1"/>
    <col min="8" max="8" width="2.796875" style="28" customWidth="1"/>
    <col min="9" max="9" width="19.59765625" style="28" customWidth="1"/>
    <col min="10" max="16384" width="13.796875" style="28"/>
  </cols>
  <sheetData>
    <row r="1" spans="1:9" ht="15">
      <c r="A1" s="310" t="s">
        <v>746</v>
      </c>
      <c r="B1" s="311"/>
      <c r="C1" s="311"/>
      <c r="D1" s="311"/>
      <c r="E1" s="311"/>
      <c r="F1" s="311"/>
      <c r="G1" s="311"/>
      <c r="H1" s="311"/>
      <c r="I1" s="312"/>
    </row>
    <row r="2" spans="1:9">
      <c r="A2" s="315" t="s">
        <v>18</v>
      </c>
      <c r="B2" s="316"/>
      <c r="C2" s="316"/>
      <c r="D2" s="316"/>
      <c r="E2" s="316"/>
      <c r="F2" s="316"/>
      <c r="G2" s="316"/>
      <c r="H2" s="316"/>
      <c r="I2" s="317"/>
    </row>
    <row r="3" spans="1:9" ht="16">
      <c r="A3" s="39"/>
      <c r="B3" s="29"/>
      <c r="C3" s="29"/>
      <c r="D3" s="29"/>
      <c r="E3" s="30"/>
      <c r="F3" s="29"/>
      <c r="G3" s="31"/>
      <c r="H3" s="29"/>
      <c r="I3" s="40"/>
    </row>
    <row r="4" spans="1:9" ht="15" customHeight="1">
      <c r="A4" s="333"/>
      <c r="B4" s="334" t="s">
        <v>19</v>
      </c>
      <c r="C4" s="335"/>
      <c r="D4" s="336" t="s">
        <v>658</v>
      </c>
      <c r="E4" s="337"/>
      <c r="F4" s="338"/>
      <c r="G4" s="339"/>
      <c r="H4" s="340"/>
      <c r="I4" s="341" t="s">
        <v>2</v>
      </c>
    </row>
    <row r="5" spans="1:9" ht="15" customHeight="1">
      <c r="A5" s="342">
        <v>1</v>
      </c>
      <c r="B5" s="343" t="s">
        <v>10</v>
      </c>
      <c r="C5" s="344"/>
      <c r="D5" s="345"/>
      <c r="E5" s="346"/>
      <c r="F5" s="345"/>
      <c r="G5" s="347"/>
      <c r="H5" s="348"/>
      <c r="I5" s="349"/>
    </row>
    <row r="6" spans="1:9" ht="15" customHeight="1">
      <c r="A6" s="350">
        <v>1</v>
      </c>
      <c r="B6" s="351" t="s">
        <v>3</v>
      </c>
      <c r="C6" s="352"/>
      <c r="D6" s="353"/>
      <c r="E6" s="354"/>
      <c r="F6" s="355"/>
      <c r="G6" s="356"/>
      <c r="H6" s="357"/>
      <c r="I6" s="358"/>
    </row>
    <row r="7" spans="1:9" ht="15" customHeight="1">
      <c r="A7" s="350">
        <v>2</v>
      </c>
      <c r="B7" s="351" t="s">
        <v>9</v>
      </c>
      <c r="C7" s="352"/>
      <c r="D7" s="359"/>
      <c r="E7" s="360"/>
      <c r="F7" s="361"/>
      <c r="G7" s="362"/>
      <c r="H7" s="363"/>
      <c r="I7" s="364">
        <v>0</v>
      </c>
    </row>
    <row r="8" spans="1:9" ht="15" customHeight="1">
      <c r="A8" s="350">
        <v>3</v>
      </c>
      <c r="B8" s="351" t="s">
        <v>659</v>
      </c>
      <c r="C8" s="352"/>
      <c r="D8" s="359"/>
      <c r="E8" s="360"/>
      <c r="F8" s="365"/>
      <c r="G8" s="362"/>
      <c r="H8" s="357"/>
      <c r="I8" s="364">
        <v>0</v>
      </c>
    </row>
    <row r="9" spans="1:9" ht="15" customHeight="1">
      <c r="A9" s="350">
        <f>A8+1</f>
        <v>4</v>
      </c>
      <c r="B9" s="351" t="s">
        <v>660</v>
      </c>
      <c r="C9" s="352"/>
      <c r="D9" s="359"/>
      <c r="E9" s="360"/>
      <c r="F9" s="361"/>
      <c r="G9" s="366"/>
      <c r="H9" s="363"/>
      <c r="I9" s="364">
        <v>0</v>
      </c>
    </row>
    <row r="10" spans="1:9" ht="15" customHeight="1">
      <c r="A10" s="350">
        <v>5</v>
      </c>
      <c r="B10" s="351" t="s">
        <v>4</v>
      </c>
      <c r="C10" s="352"/>
      <c r="D10" s="359"/>
      <c r="E10" s="360"/>
      <c r="F10" s="367"/>
      <c r="G10" s="362"/>
      <c r="H10" s="357"/>
      <c r="I10" s="364">
        <v>0</v>
      </c>
    </row>
    <row r="11" spans="1:9" ht="15" customHeight="1">
      <c r="A11" s="350">
        <v>6</v>
      </c>
      <c r="B11" s="351" t="s">
        <v>5</v>
      </c>
      <c r="C11" s="352"/>
      <c r="D11" s="359"/>
      <c r="E11" s="360"/>
      <c r="F11" s="367"/>
      <c r="G11" s="362"/>
      <c r="H11" s="357"/>
      <c r="I11" s="364">
        <v>0</v>
      </c>
    </row>
    <row r="12" spans="1:9" ht="15" customHeight="1">
      <c r="A12" s="350">
        <v>7</v>
      </c>
      <c r="B12" s="351" t="s">
        <v>661</v>
      </c>
      <c r="C12" s="352"/>
      <c r="D12" s="359"/>
      <c r="E12" s="360"/>
      <c r="F12" s="367"/>
      <c r="G12" s="368"/>
      <c r="H12" s="357"/>
      <c r="I12" s="364">
        <v>0</v>
      </c>
    </row>
    <row r="13" spans="1:9" ht="15" customHeight="1">
      <c r="A13" s="350">
        <v>8</v>
      </c>
      <c r="B13" s="369" t="s">
        <v>628</v>
      </c>
      <c r="C13" s="370"/>
      <c r="D13" s="371">
        <f>SUM(I7:I11)-I9</f>
        <v>0</v>
      </c>
      <c r="E13" s="360" t="s">
        <v>386</v>
      </c>
      <c r="F13" s="372" t="s">
        <v>387</v>
      </c>
      <c r="G13" s="373"/>
      <c r="H13" s="357"/>
      <c r="I13" s="374">
        <f>D13*G13</f>
        <v>0</v>
      </c>
    </row>
    <row r="14" spans="1:9" ht="15" customHeight="1">
      <c r="A14" s="375"/>
      <c r="B14" s="351"/>
      <c r="C14" s="352"/>
      <c r="D14" s="376"/>
      <c r="E14" s="377"/>
      <c r="F14" s="378"/>
      <c r="G14" s="368"/>
      <c r="H14" s="378"/>
      <c r="I14" s="379"/>
    </row>
    <row r="15" spans="1:9" ht="15" customHeight="1">
      <c r="A15" s="380" t="s">
        <v>388</v>
      </c>
      <c r="B15" s="381" t="s">
        <v>6</v>
      </c>
      <c r="C15" s="382"/>
      <c r="D15" s="383"/>
      <c r="E15" s="384"/>
      <c r="F15" s="385"/>
      <c r="G15" s="386"/>
      <c r="H15" s="385"/>
      <c r="I15" s="387">
        <f>SUM(I6:I14)</f>
        <v>0</v>
      </c>
    </row>
    <row r="16" spans="1:9" ht="15" customHeight="1">
      <c r="A16" s="380"/>
      <c r="B16" s="351"/>
      <c r="C16" s="352"/>
      <c r="D16" s="388"/>
      <c r="E16" s="377"/>
      <c r="F16" s="389"/>
      <c r="G16" s="368"/>
      <c r="H16" s="389"/>
      <c r="I16" s="390"/>
    </row>
    <row r="17" spans="1:9" ht="15" customHeight="1">
      <c r="A17" s="391">
        <v>2</v>
      </c>
      <c r="B17" s="392" t="s">
        <v>662</v>
      </c>
      <c r="C17" s="352"/>
      <c r="D17" s="376"/>
      <c r="E17" s="377"/>
      <c r="F17" s="378"/>
      <c r="G17" s="368"/>
      <c r="H17" s="378"/>
      <c r="I17" s="393"/>
    </row>
    <row r="18" spans="1:9" ht="15" customHeight="1">
      <c r="A18" s="350">
        <v>1</v>
      </c>
      <c r="B18" s="351" t="s">
        <v>73</v>
      </c>
      <c r="C18" s="352"/>
      <c r="D18" s="353"/>
      <c r="E18" s="354"/>
      <c r="F18" s="355"/>
      <c r="G18" s="356"/>
      <c r="H18" s="357"/>
      <c r="I18" s="358">
        <v>0</v>
      </c>
    </row>
    <row r="19" spans="1:9" ht="15" customHeight="1">
      <c r="A19" s="350">
        <v>2</v>
      </c>
      <c r="B19" s="394" t="s">
        <v>11</v>
      </c>
      <c r="C19" s="352"/>
      <c r="D19" s="353"/>
      <c r="E19" s="354"/>
      <c r="F19" s="355"/>
      <c r="G19" s="368"/>
      <c r="H19" s="357"/>
      <c r="I19" s="358">
        <v>0</v>
      </c>
    </row>
    <row r="20" spans="1:9" ht="15" customHeight="1">
      <c r="A20" s="350">
        <v>3</v>
      </c>
      <c r="B20" s="369" t="s">
        <v>628</v>
      </c>
      <c r="C20" s="370"/>
      <c r="D20" s="359">
        <f>I18*60%</f>
        <v>0</v>
      </c>
      <c r="E20" s="360" t="s">
        <v>386</v>
      </c>
      <c r="F20" s="372" t="s">
        <v>389</v>
      </c>
      <c r="G20" s="373"/>
      <c r="H20" s="357"/>
      <c r="I20" s="374">
        <f>D20*G20</f>
        <v>0</v>
      </c>
    </row>
    <row r="21" spans="1:9" ht="15" customHeight="1">
      <c r="A21" s="375"/>
      <c r="B21" s="351"/>
      <c r="C21" s="352"/>
      <c r="D21" s="376"/>
      <c r="E21" s="377"/>
      <c r="F21" s="378"/>
      <c r="G21" s="368"/>
      <c r="H21" s="378"/>
      <c r="I21" s="379"/>
    </row>
    <row r="22" spans="1:9" ht="15" customHeight="1">
      <c r="A22" s="375" t="s">
        <v>388</v>
      </c>
      <c r="B22" s="381" t="s">
        <v>7</v>
      </c>
      <c r="C22" s="382"/>
      <c r="D22" s="383"/>
      <c r="E22" s="384"/>
      <c r="F22" s="385"/>
      <c r="G22" s="386"/>
      <c r="H22" s="385"/>
      <c r="I22" s="387">
        <f>SUM(I18:I21)</f>
        <v>0</v>
      </c>
    </row>
    <row r="23" spans="1:9" ht="15" customHeight="1">
      <c r="A23" s="380"/>
      <c r="B23" s="351"/>
      <c r="C23" s="352"/>
      <c r="D23" s="388"/>
      <c r="E23" s="377"/>
      <c r="F23" s="389"/>
      <c r="G23" s="368"/>
      <c r="H23" s="389"/>
      <c r="I23" s="379"/>
    </row>
    <row r="24" spans="1:9" ht="15" customHeight="1">
      <c r="A24" s="391">
        <v>3</v>
      </c>
      <c r="B24" s="395" t="s">
        <v>520</v>
      </c>
      <c r="C24" s="396"/>
      <c r="D24" s="397"/>
      <c r="E24" s="377" t="s">
        <v>566</v>
      </c>
      <c r="F24" s="378"/>
      <c r="G24" s="377" t="s">
        <v>663</v>
      </c>
      <c r="H24" s="378"/>
      <c r="I24" s="398"/>
    </row>
    <row r="25" spans="1:9" ht="15" customHeight="1">
      <c r="A25" s="350">
        <v>1</v>
      </c>
      <c r="B25" s="399" t="s">
        <v>12</v>
      </c>
      <c r="C25" s="352"/>
      <c r="D25" s="353"/>
      <c r="E25" s="354">
        <v>0</v>
      </c>
      <c r="F25" s="355"/>
      <c r="G25" s="356">
        <v>0</v>
      </c>
      <c r="H25" s="357"/>
      <c r="I25" s="400">
        <f t="shared" ref="I25:I33" si="0">E25*G25</f>
        <v>0</v>
      </c>
    </row>
    <row r="26" spans="1:9" ht="15" customHeight="1">
      <c r="A26" s="350">
        <v>2</v>
      </c>
      <c r="B26" s="399" t="s">
        <v>12</v>
      </c>
      <c r="C26" s="352"/>
      <c r="D26" s="359"/>
      <c r="E26" s="360">
        <v>0</v>
      </c>
      <c r="F26" s="367"/>
      <c r="G26" s="362">
        <v>0</v>
      </c>
      <c r="H26" s="357"/>
      <c r="I26" s="400">
        <f t="shared" si="0"/>
        <v>0</v>
      </c>
    </row>
    <row r="27" spans="1:9" ht="15" customHeight="1">
      <c r="A27" s="350">
        <v>3</v>
      </c>
      <c r="B27" s="399" t="s">
        <v>12</v>
      </c>
      <c r="C27" s="401"/>
      <c r="D27" s="359"/>
      <c r="E27" s="360">
        <v>0</v>
      </c>
      <c r="F27" s="367"/>
      <c r="G27" s="362">
        <v>0</v>
      </c>
      <c r="H27" s="357"/>
      <c r="I27" s="400">
        <f t="shared" si="0"/>
        <v>0</v>
      </c>
    </row>
    <row r="28" spans="1:9" ht="15" customHeight="1">
      <c r="A28" s="350">
        <v>4</v>
      </c>
      <c r="B28" s="399" t="s">
        <v>12</v>
      </c>
      <c r="C28" s="352"/>
      <c r="D28" s="359"/>
      <c r="E28" s="360">
        <v>0</v>
      </c>
      <c r="F28" s="367"/>
      <c r="G28" s="362">
        <v>0</v>
      </c>
      <c r="H28" s="357"/>
      <c r="I28" s="400">
        <f t="shared" si="0"/>
        <v>0</v>
      </c>
    </row>
    <row r="29" spans="1:9" ht="15" customHeight="1">
      <c r="A29" s="350">
        <v>5</v>
      </c>
      <c r="B29" s="399" t="s">
        <v>12</v>
      </c>
      <c r="C29" s="352"/>
      <c r="D29" s="359"/>
      <c r="E29" s="360">
        <v>0</v>
      </c>
      <c r="F29" s="367"/>
      <c r="G29" s="362">
        <v>0</v>
      </c>
      <c r="H29" s="357"/>
      <c r="I29" s="400">
        <f t="shared" si="0"/>
        <v>0</v>
      </c>
    </row>
    <row r="30" spans="1:9" ht="15" customHeight="1">
      <c r="A30" s="350">
        <v>6</v>
      </c>
      <c r="B30" s="399" t="s">
        <v>12</v>
      </c>
      <c r="C30" s="352"/>
      <c r="D30" s="359"/>
      <c r="E30" s="360">
        <v>0</v>
      </c>
      <c r="F30" s="367"/>
      <c r="G30" s="362">
        <v>0</v>
      </c>
      <c r="H30" s="357"/>
      <c r="I30" s="400">
        <f t="shared" si="0"/>
        <v>0</v>
      </c>
    </row>
    <row r="31" spans="1:9" ht="15" customHeight="1">
      <c r="A31" s="350">
        <v>7</v>
      </c>
      <c r="B31" s="399" t="s">
        <v>12</v>
      </c>
      <c r="C31" s="352"/>
      <c r="D31" s="359"/>
      <c r="E31" s="360">
        <v>0</v>
      </c>
      <c r="F31" s="367"/>
      <c r="G31" s="362">
        <v>0</v>
      </c>
      <c r="H31" s="357"/>
      <c r="I31" s="400">
        <f t="shared" si="0"/>
        <v>0</v>
      </c>
    </row>
    <row r="32" spans="1:9" ht="15" customHeight="1">
      <c r="A32" s="350">
        <v>8</v>
      </c>
      <c r="B32" s="399" t="s">
        <v>12</v>
      </c>
      <c r="C32" s="352"/>
      <c r="D32" s="359"/>
      <c r="E32" s="360">
        <v>0</v>
      </c>
      <c r="F32" s="367"/>
      <c r="G32" s="362">
        <v>0</v>
      </c>
      <c r="H32" s="357"/>
      <c r="I32" s="400">
        <f t="shared" si="0"/>
        <v>0</v>
      </c>
    </row>
    <row r="33" spans="1:10" ht="15" customHeight="1">
      <c r="A33" s="350">
        <v>9</v>
      </c>
      <c r="B33" s="399" t="s">
        <v>12</v>
      </c>
      <c r="C33" s="352"/>
      <c r="D33" s="359"/>
      <c r="E33" s="360">
        <v>0</v>
      </c>
      <c r="F33" s="367"/>
      <c r="G33" s="362">
        <v>0</v>
      </c>
      <c r="H33" s="357"/>
      <c r="I33" s="400">
        <f t="shared" si="0"/>
        <v>0</v>
      </c>
    </row>
    <row r="34" spans="1:10" ht="15" customHeight="1">
      <c r="A34" s="350">
        <v>10</v>
      </c>
      <c r="B34" s="399" t="s">
        <v>664</v>
      </c>
      <c r="C34" s="352"/>
      <c r="D34" s="359"/>
      <c r="E34" s="360"/>
      <c r="F34" s="367"/>
      <c r="G34" s="362"/>
      <c r="H34" s="357"/>
      <c r="I34" s="358">
        <f>SUM(I25:I33)*10%</f>
        <v>0</v>
      </c>
    </row>
    <row r="35" spans="1:10" ht="15" customHeight="1">
      <c r="A35" s="350">
        <v>11</v>
      </c>
      <c r="B35" s="369" t="s">
        <v>628</v>
      </c>
      <c r="C35" s="370"/>
      <c r="D35" s="359">
        <f>(I25+I27+I28+I29)*60%</f>
        <v>0</v>
      </c>
      <c r="E35" s="360" t="s">
        <v>386</v>
      </c>
      <c r="F35" s="372" t="s">
        <v>389</v>
      </c>
      <c r="G35" s="373"/>
      <c r="H35" s="357"/>
      <c r="I35" s="374">
        <f>D35*G35</f>
        <v>0</v>
      </c>
    </row>
    <row r="36" spans="1:10" ht="15" customHeight="1">
      <c r="A36" s="350"/>
      <c r="B36" s="392"/>
      <c r="C36" s="402"/>
      <c r="D36" s="403"/>
      <c r="E36" s="404"/>
      <c r="F36" s="348"/>
      <c r="G36" s="347"/>
      <c r="H36" s="348"/>
      <c r="I36" s="405"/>
    </row>
    <row r="37" spans="1:10" ht="15" customHeight="1">
      <c r="A37" s="406"/>
      <c r="B37" s="381" t="s">
        <v>8</v>
      </c>
      <c r="C37" s="407"/>
      <c r="D37" s="408"/>
      <c r="E37" s="409"/>
      <c r="F37" s="410"/>
      <c r="G37" s="386">
        <f>SUM(I26:I32)</f>
        <v>0</v>
      </c>
      <c r="H37" s="410"/>
      <c r="I37" s="387">
        <f>SUM(I25:I36)</f>
        <v>0</v>
      </c>
    </row>
    <row r="38" spans="1:10" ht="15" customHeight="1">
      <c r="A38" s="411"/>
      <c r="B38" s="412"/>
      <c r="C38" s="413"/>
      <c r="D38" s="412"/>
      <c r="E38" s="377"/>
      <c r="F38" s="378"/>
      <c r="G38" s="368"/>
      <c r="H38" s="378"/>
      <c r="I38" s="414"/>
    </row>
    <row r="39" spans="1:10" ht="15" customHeight="1">
      <c r="A39" s="415"/>
      <c r="B39" s="416" t="s">
        <v>665</v>
      </c>
      <c r="C39" s="417"/>
      <c r="D39" s="418"/>
      <c r="E39" s="419"/>
      <c r="F39" s="420"/>
      <c r="G39" s="421"/>
      <c r="H39" s="422"/>
      <c r="I39" s="423">
        <f>I37+I22+I15</f>
        <v>0</v>
      </c>
    </row>
    <row r="40" spans="1:10" ht="15" customHeight="1">
      <c r="A40" s="424"/>
      <c r="B40" s="425"/>
      <c r="C40" s="426"/>
      <c r="D40" s="427"/>
      <c r="E40" s="404"/>
      <c r="F40" s="348"/>
      <c r="G40" s="347"/>
      <c r="H40" s="348"/>
      <c r="I40" s="428"/>
    </row>
    <row r="41" spans="1:10" ht="15" customHeight="1">
      <c r="A41" s="391">
        <v>4</v>
      </c>
      <c r="B41" s="392" t="s">
        <v>666</v>
      </c>
      <c r="C41" s="352"/>
      <c r="D41" s="376"/>
      <c r="E41" s="377"/>
      <c r="F41" s="378"/>
      <c r="G41" s="368"/>
      <c r="H41" s="378"/>
      <c r="I41" s="398"/>
    </row>
    <row r="42" spans="1:10" ht="15" customHeight="1">
      <c r="A42" s="391"/>
      <c r="B42" s="394"/>
      <c r="C42" s="352"/>
      <c r="D42" s="376"/>
      <c r="E42" s="377"/>
      <c r="F42" s="378"/>
      <c r="G42" s="368"/>
      <c r="H42" s="378"/>
      <c r="I42" s="429">
        <v>0</v>
      </c>
    </row>
    <row r="43" spans="1:10" s="33" customFormat="1" ht="15" customHeight="1">
      <c r="A43" s="350">
        <v>1</v>
      </c>
      <c r="B43" s="394" t="s">
        <v>667</v>
      </c>
      <c r="C43" s="430"/>
      <c r="D43" s="431"/>
      <c r="E43" s="432"/>
      <c r="F43" s="433"/>
      <c r="G43" s="434"/>
      <c r="H43" s="433"/>
      <c r="I43" s="400">
        <v>0</v>
      </c>
    </row>
    <row r="44" spans="1:10" ht="15" customHeight="1">
      <c r="A44" s="350">
        <v>2</v>
      </c>
      <c r="B44" s="435" t="s">
        <v>13</v>
      </c>
      <c r="C44" s="352"/>
      <c r="D44" s="353"/>
      <c r="E44" s="436"/>
      <c r="F44" s="437" t="s">
        <v>668</v>
      </c>
      <c r="G44" s="356">
        <v>0</v>
      </c>
      <c r="H44" s="378"/>
      <c r="I44" s="400">
        <f>E44*G44</f>
        <v>0</v>
      </c>
      <c r="J44" s="34"/>
    </row>
    <row r="45" spans="1:10" ht="15" customHeight="1">
      <c r="A45" s="350">
        <v>3</v>
      </c>
      <c r="B45" s="351" t="s">
        <v>437</v>
      </c>
      <c r="C45" s="352"/>
      <c r="D45" s="376" t="s">
        <v>391</v>
      </c>
      <c r="E45" s="436"/>
      <c r="F45" s="437" t="s">
        <v>401</v>
      </c>
      <c r="G45" s="362">
        <v>0</v>
      </c>
      <c r="H45" s="378"/>
      <c r="I45" s="438"/>
    </row>
    <row r="46" spans="1:10" ht="15" customHeight="1">
      <c r="A46" s="350">
        <v>4</v>
      </c>
      <c r="B46" s="439"/>
      <c r="C46" s="352"/>
      <c r="D46" s="376" t="s">
        <v>396</v>
      </c>
      <c r="E46" s="436"/>
      <c r="F46" s="437" t="s">
        <v>401</v>
      </c>
      <c r="G46" s="362">
        <v>0</v>
      </c>
      <c r="H46" s="378"/>
      <c r="I46" s="440">
        <f>(E45*G45)+(E46*G46)</f>
        <v>0</v>
      </c>
    </row>
    <row r="47" spans="1:10" ht="15" customHeight="1">
      <c r="A47" s="350">
        <v>5</v>
      </c>
      <c r="B47" s="351" t="s">
        <v>35</v>
      </c>
      <c r="C47" s="352"/>
      <c r="D47" s="376" t="s">
        <v>391</v>
      </c>
      <c r="E47" s="436"/>
      <c r="F47" s="437" t="s">
        <v>401</v>
      </c>
      <c r="G47" s="362">
        <v>0</v>
      </c>
      <c r="H47" s="378"/>
      <c r="I47" s="438"/>
    </row>
    <row r="48" spans="1:10" ht="15" customHeight="1">
      <c r="A48" s="350">
        <v>6</v>
      </c>
      <c r="B48" s="439"/>
      <c r="C48" s="352"/>
      <c r="D48" s="376" t="s">
        <v>397</v>
      </c>
      <c r="E48" s="436"/>
      <c r="F48" s="437" t="s">
        <v>401</v>
      </c>
      <c r="G48" s="362">
        <v>0</v>
      </c>
      <c r="H48" s="378"/>
      <c r="I48" s="440">
        <f>(E47*G47)+(E48*G48)</f>
        <v>0</v>
      </c>
    </row>
    <row r="49" spans="1:9" ht="15" customHeight="1">
      <c r="A49" s="350">
        <v>7</v>
      </c>
      <c r="B49" s="351" t="s">
        <v>392</v>
      </c>
      <c r="C49" s="352"/>
      <c r="D49" s="376" t="s">
        <v>391</v>
      </c>
      <c r="E49" s="436"/>
      <c r="F49" s="437" t="s">
        <v>401</v>
      </c>
      <c r="G49" s="362">
        <v>0</v>
      </c>
      <c r="H49" s="378"/>
      <c r="I49" s="438"/>
    </row>
    <row r="50" spans="1:9" ht="15" customHeight="1">
      <c r="A50" s="350">
        <v>8</v>
      </c>
      <c r="B50" s="351"/>
      <c r="C50" s="352"/>
      <c r="D50" s="376" t="s">
        <v>397</v>
      </c>
      <c r="E50" s="436"/>
      <c r="F50" s="437" t="s">
        <v>401</v>
      </c>
      <c r="G50" s="362">
        <v>0</v>
      </c>
      <c r="H50" s="378"/>
      <c r="I50" s="440">
        <f>(E49*G49)+(E50*G50)</f>
        <v>0</v>
      </c>
    </row>
    <row r="51" spans="1:9" ht="15" customHeight="1">
      <c r="A51" s="350">
        <v>9</v>
      </c>
      <c r="B51" s="351" t="s">
        <v>438</v>
      </c>
      <c r="C51" s="352"/>
      <c r="D51" s="376" t="s">
        <v>391</v>
      </c>
      <c r="E51" s="436"/>
      <c r="F51" s="437" t="s">
        <v>401</v>
      </c>
      <c r="G51" s="362">
        <v>0</v>
      </c>
      <c r="H51" s="378"/>
      <c r="I51" s="438"/>
    </row>
    <row r="52" spans="1:9" ht="15" customHeight="1">
      <c r="A52" s="350">
        <v>10</v>
      </c>
      <c r="B52" s="439"/>
      <c r="C52" s="352"/>
      <c r="D52" s="376" t="s">
        <v>397</v>
      </c>
      <c r="E52" s="436"/>
      <c r="F52" s="437" t="s">
        <v>401</v>
      </c>
      <c r="G52" s="362">
        <v>0</v>
      </c>
      <c r="H52" s="378"/>
      <c r="I52" s="440">
        <f>(E51*G51)+(E52*G52)</f>
        <v>0</v>
      </c>
    </row>
    <row r="53" spans="1:9" ht="15" customHeight="1">
      <c r="A53" s="350">
        <v>11</v>
      </c>
      <c r="B53" s="351" t="s">
        <v>439</v>
      </c>
      <c r="C53" s="352"/>
      <c r="D53" s="376" t="s">
        <v>391</v>
      </c>
      <c r="E53" s="436"/>
      <c r="F53" s="437" t="s">
        <v>401</v>
      </c>
      <c r="G53" s="362">
        <v>0</v>
      </c>
      <c r="H53" s="378"/>
      <c r="I53" s="441"/>
    </row>
    <row r="54" spans="1:9" ht="15" customHeight="1">
      <c r="A54" s="350">
        <v>12</v>
      </c>
      <c r="B54" s="439"/>
      <c r="C54" s="352"/>
      <c r="D54" s="376" t="s">
        <v>397</v>
      </c>
      <c r="E54" s="436"/>
      <c r="F54" s="437" t="s">
        <v>401</v>
      </c>
      <c r="G54" s="362">
        <v>0</v>
      </c>
      <c r="H54" s="378"/>
      <c r="I54" s="442">
        <f>(C53*E53*G53)+(C53*E54*G54)</f>
        <v>0</v>
      </c>
    </row>
    <row r="55" spans="1:9" ht="15" customHeight="1">
      <c r="A55" s="350">
        <v>13</v>
      </c>
      <c r="B55" s="351" t="s">
        <v>440</v>
      </c>
      <c r="C55" s="352"/>
      <c r="D55" s="353"/>
      <c r="E55" s="436"/>
      <c r="F55" s="437" t="s">
        <v>401</v>
      </c>
      <c r="G55" s="362">
        <v>0</v>
      </c>
      <c r="H55" s="378"/>
      <c r="I55" s="443">
        <f>E55*G55</f>
        <v>0</v>
      </c>
    </row>
    <row r="56" spans="1:9" ht="15" customHeight="1">
      <c r="A56" s="350">
        <v>14</v>
      </c>
      <c r="B56" s="351" t="s">
        <v>610</v>
      </c>
      <c r="C56" s="352"/>
      <c r="D56" s="376" t="s">
        <v>391</v>
      </c>
      <c r="E56" s="436"/>
      <c r="F56" s="437" t="s">
        <v>401</v>
      </c>
      <c r="G56" s="362">
        <v>0</v>
      </c>
      <c r="H56" s="378"/>
      <c r="I56" s="441"/>
    </row>
    <row r="57" spans="1:9" ht="15" customHeight="1">
      <c r="A57" s="350">
        <v>15</v>
      </c>
      <c r="B57" s="351"/>
      <c r="C57" s="352"/>
      <c r="D57" s="376" t="s">
        <v>396</v>
      </c>
      <c r="E57" s="444"/>
      <c r="F57" s="437" t="s">
        <v>401</v>
      </c>
      <c r="G57" s="362">
        <v>0</v>
      </c>
      <c r="H57" s="378"/>
      <c r="I57" s="442">
        <f>(E56*G56)+(E57*G57)</f>
        <v>0</v>
      </c>
    </row>
    <row r="58" spans="1:9" ht="15" customHeight="1">
      <c r="A58" s="350">
        <v>16</v>
      </c>
      <c r="B58" s="351" t="s">
        <v>418</v>
      </c>
      <c r="C58" s="352"/>
      <c r="D58" s="353"/>
      <c r="E58" s="444"/>
      <c r="F58" s="437" t="s">
        <v>401</v>
      </c>
      <c r="G58" s="362">
        <v>0</v>
      </c>
      <c r="H58" s="378"/>
      <c r="I58" s="443">
        <f>C58*E58*G58</f>
        <v>0</v>
      </c>
    </row>
    <row r="59" spans="1:9" ht="15" customHeight="1">
      <c r="A59" s="350">
        <v>17</v>
      </c>
      <c r="B59" s="394" t="s">
        <v>0</v>
      </c>
      <c r="C59" s="352" t="s">
        <v>419</v>
      </c>
      <c r="D59" s="353"/>
      <c r="E59" s="445"/>
      <c r="F59" s="437"/>
      <c r="G59" s="368"/>
      <c r="H59" s="378"/>
      <c r="I59" s="443">
        <v>0</v>
      </c>
    </row>
    <row r="60" spans="1:9" ht="15" customHeight="1">
      <c r="A60" s="350">
        <v>18</v>
      </c>
      <c r="B60" s="369" t="s">
        <v>628</v>
      </c>
      <c r="C60" s="370"/>
      <c r="D60" s="359">
        <f>SUM(I44:I59)</f>
        <v>0</v>
      </c>
      <c r="E60" s="360" t="s">
        <v>386</v>
      </c>
      <c r="F60" s="372" t="s">
        <v>389</v>
      </c>
      <c r="G60" s="373"/>
      <c r="H60" s="378"/>
      <c r="I60" s="374">
        <f>D60*G60</f>
        <v>0</v>
      </c>
    </row>
    <row r="61" spans="1:9" ht="15" customHeight="1">
      <c r="A61" s="375"/>
      <c r="B61" s="351"/>
      <c r="C61" s="352"/>
      <c r="D61" s="388"/>
      <c r="E61" s="377"/>
      <c r="F61" s="389"/>
      <c r="G61" s="368"/>
      <c r="H61" s="389"/>
      <c r="I61" s="379"/>
    </row>
    <row r="62" spans="1:9" ht="15" customHeight="1">
      <c r="A62" s="406" t="s">
        <v>388</v>
      </c>
      <c r="B62" s="381" t="s">
        <v>37</v>
      </c>
      <c r="C62" s="407"/>
      <c r="D62" s="408"/>
      <c r="E62" s="409"/>
      <c r="F62" s="410"/>
      <c r="G62" s="446"/>
      <c r="H62" s="410"/>
      <c r="I62" s="387">
        <f>SUM(I42:I61)</f>
        <v>0</v>
      </c>
    </row>
    <row r="63" spans="1:9" ht="15" customHeight="1">
      <c r="A63" s="380"/>
      <c r="B63" s="351"/>
      <c r="C63" s="352"/>
      <c r="D63" s="376"/>
      <c r="E63" s="377"/>
      <c r="F63" s="378"/>
      <c r="G63" s="368"/>
      <c r="H63" s="378"/>
      <c r="I63" s="379"/>
    </row>
    <row r="64" spans="1:9" ht="15" customHeight="1">
      <c r="A64" s="391">
        <v>5</v>
      </c>
      <c r="B64" s="392" t="s">
        <v>38</v>
      </c>
      <c r="C64" s="352"/>
      <c r="D64" s="376"/>
      <c r="E64" s="377"/>
      <c r="F64" s="378"/>
      <c r="G64" s="368"/>
      <c r="H64" s="378"/>
      <c r="I64" s="379"/>
    </row>
    <row r="65" spans="1:10" ht="15" customHeight="1">
      <c r="A65" s="350">
        <v>1</v>
      </c>
      <c r="B65" s="351" t="s">
        <v>669</v>
      </c>
      <c r="C65" s="352"/>
      <c r="D65" s="376" t="s">
        <v>391</v>
      </c>
      <c r="E65" s="436"/>
      <c r="F65" s="437" t="s">
        <v>401</v>
      </c>
      <c r="G65" s="356">
        <v>0</v>
      </c>
      <c r="H65" s="357"/>
      <c r="I65" s="441"/>
    </row>
    <row r="66" spans="1:10" ht="15" customHeight="1">
      <c r="A66" s="350"/>
      <c r="B66" s="351"/>
      <c r="C66" s="352"/>
      <c r="D66" s="376" t="s">
        <v>396</v>
      </c>
      <c r="E66" s="436"/>
      <c r="F66" s="437" t="s">
        <v>401</v>
      </c>
      <c r="G66" s="362">
        <v>0</v>
      </c>
      <c r="H66" s="357"/>
      <c r="I66" s="442">
        <f>(E65*G65)+(E66*G66)</f>
        <v>0</v>
      </c>
    </row>
    <row r="67" spans="1:10" ht="15" customHeight="1">
      <c r="A67" s="350">
        <f>A65+1</f>
        <v>2</v>
      </c>
      <c r="B67" s="351" t="s">
        <v>39</v>
      </c>
      <c r="C67" s="352"/>
      <c r="D67" s="376" t="s">
        <v>391</v>
      </c>
      <c r="E67" s="436"/>
      <c r="F67" s="437" t="s">
        <v>401</v>
      </c>
      <c r="G67" s="362">
        <v>0</v>
      </c>
      <c r="H67" s="357"/>
      <c r="I67" s="441"/>
    </row>
    <row r="68" spans="1:10" ht="15" customHeight="1">
      <c r="A68" s="350"/>
      <c r="B68" s="351"/>
      <c r="C68" s="352"/>
      <c r="D68" s="376" t="s">
        <v>397</v>
      </c>
      <c r="E68" s="436"/>
      <c r="F68" s="437" t="s">
        <v>401</v>
      </c>
      <c r="G68" s="362">
        <v>0</v>
      </c>
      <c r="H68" s="357"/>
      <c r="I68" s="442">
        <f>(E67*G67)+(E68*G68)</f>
        <v>0</v>
      </c>
    </row>
    <row r="69" spans="1:10" ht="15" customHeight="1">
      <c r="A69" s="350">
        <v>3</v>
      </c>
      <c r="B69" s="351" t="s">
        <v>670</v>
      </c>
      <c r="C69" s="447"/>
      <c r="D69" s="376"/>
      <c r="E69" s="436"/>
      <c r="F69" s="437" t="s">
        <v>401</v>
      </c>
      <c r="G69" s="362">
        <v>0</v>
      </c>
      <c r="H69" s="357"/>
      <c r="I69" s="448">
        <f>C69*E69*G69</f>
        <v>0</v>
      </c>
    </row>
    <row r="70" spans="1:10" ht="15" customHeight="1">
      <c r="A70" s="350">
        <v>4</v>
      </c>
      <c r="B70" s="351" t="s">
        <v>671</v>
      </c>
      <c r="C70" s="370"/>
      <c r="D70" s="376" t="s">
        <v>391</v>
      </c>
      <c r="E70" s="436"/>
      <c r="F70" s="437" t="s">
        <v>401</v>
      </c>
      <c r="G70" s="362">
        <v>0</v>
      </c>
      <c r="H70" s="357"/>
      <c r="I70" s="441"/>
    </row>
    <row r="71" spans="1:10" ht="15" customHeight="1">
      <c r="A71" s="350"/>
      <c r="B71" s="412"/>
      <c r="C71" s="370"/>
      <c r="D71" s="376" t="s">
        <v>396</v>
      </c>
      <c r="E71" s="436"/>
      <c r="F71" s="437" t="s">
        <v>401</v>
      </c>
      <c r="G71" s="362">
        <v>0</v>
      </c>
      <c r="H71" s="357"/>
      <c r="I71" s="442">
        <f>(E70*G70)+(E71*G71)</f>
        <v>0</v>
      </c>
    </row>
    <row r="72" spans="1:10" ht="15" customHeight="1">
      <c r="A72" s="350">
        <v>5</v>
      </c>
      <c r="B72" s="449" t="s">
        <v>519</v>
      </c>
      <c r="C72" s="447"/>
      <c r="D72" s="353"/>
      <c r="E72" s="377"/>
      <c r="F72" s="437"/>
      <c r="G72" s="362"/>
      <c r="H72" s="357"/>
      <c r="I72" s="442">
        <v>0</v>
      </c>
    </row>
    <row r="73" spans="1:10" ht="15" customHeight="1">
      <c r="A73" s="350">
        <v>6</v>
      </c>
      <c r="B73" s="394" t="s">
        <v>36</v>
      </c>
      <c r="C73" s="352"/>
      <c r="D73" s="376"/>
      <c r="E73" s="377">
        <f>E46</f>
        <v>0</v>
      </c>
      <c r="F73" s="378"/>
      <c r="G73" s="368"/>
      <c r="H73" s="378"/>
      <c r="I73" s="443">
        <f>C73*E73*G73</f>
        <v>0</v>
      </c>
      <c r="J73" s="313"/>
    </row>
    <row r="74" spans="1:10" ht="15" customHeight="1">
      <c r="A74" s="350">
        <v>7</v>
      </c>
      <c r="B74" s="369" t="s">
        <v>628</v>
      </c>
      <c r="C74" s="370"/>
      <c r="D74" s="359">
        <f>SUM(I65:I73)-I72</f>
        <v>0</v>
      </c>
      <c r="E74" s="360" t="s">
        <v>386</v>
      </c>
      <c r="F74" s="372" t="s">
        <v>389</v>
      </c>
      <c r="G74" s="373"/>
      <c r="H74" s="378"/>
      <c r="I74" s="450">
        <f>D74*G74</f>
        <v>0</v>
      </c>
      <c r="J74" s="314"/>
    </row>
    <row r="75" spans="1:10" ht="15" customHeight="1">
      <c r="A75" s="380"/>
      <c r="B75" s="351"/>
      <c r="C75" s="352"/>
      <c r="D75" s="388"/>
      <c r="E75" s="377"/>
      <c r="F75" s="389"/>
      <c r="G75" s="368"/>
      <c r="H75" s="389"/>
      <c r="I75" s="358"/>
    </row>
    <row r="76" spans="1:10" ht="15" customHeight="1">
      <c r="A76" s="380"/>
      <c r="B76" s="381" t="s">
        <v>1</v>
      </c>
      <c r="C76" s="382"/>
      <c r="D76" s="383"/>
      <c r="E76" s="384"/>
      <c r="F76" s="385"/>
      <c r="G76" s="386"/>
      <c r="H76" s="385"/>
      <c r="I76" s="387">
        <f>SUM(I65:I75)</f>
        <v>0</v>
      </c>
    </row>
    <row r="77" spans="1:10" ht="15" customHeight="1">
      <c r="A77" s="451"/>
      <c r="B77" s="452"/>
      <c r="C77" s="453"/>
      <c r="D77" s="359"/>
      <c r="E77" s="360"/>
      <c r="F77" s="367"/>
      <c r="G77" s="362"/>
      <c r="H77" s="367"/>
      <c r="I77" s="454"/>
    </row>
    <row r="78" spans="1:10" ht="15" customHeight="1">
      <c r="A78" s="391">
        <v>6</v>
      </c>
      <c r="B78" s="455" t="s">
        <v>398</v>
      </c>
      <c r="C78" s="413"/>
      <c r="D78" s="456"/>
      <c r="E78" s="377"/>
      <c r="F78" s="378"/>
      <c r="G78" s="368"/>
      <c r="H78" s="378"/>
      <c r="I78" s="379"/>
    </row>
    <row r="79" spans="1:10" ht="15" customHeight="1">
      <c r="A79" s="350">
        <v>1</v>
      </c>
      <c r="B79" s="351" t="s">
        <v>454</v>
      </c>
      <c r="C79" s="352"/>
      <c r="D79" s="353"/>
      <c r="E79" s="436">
        <v>0</v>
      </c>
      <c r="F79" s="437" t="s">
        <v>401</v>
      </c>
      <c r="G79" s="457">
        <v>0</v>
      </c>
      <c r="H79" s="357"/>
      <c r="I79" s="443">
        <f>E79*G79</f>
        <v>0</v>
      </c>
    </row>
    <row r="80" spans="1:10" ht="15" customHeight="1">
      <c r="A80" s="350">
        <v>2</v>
      </c>
      <c r="B80" s="351" t="s">
        <v>672</v>
      </c>
      <c r="C80" s="352"/>
      <c r="D80" s="353"/>
      <c r="E80" s="436">
        <v>0</v>
      </c>
      <c r="F80" s="437" t="s">
        <v>668</v>
      </c>
      <c r="G80" s="356">
        <v>0</v>
      </c>
      <c r="H80" s="357"/>
      <c r="I80" s="443">
        <f>E80*G80</f>
        <v>0</v>
      </c>
    </row>
    <row r="81" spans="1:10" ht="15" customHeight="1">
      <c r="A81" s="350">
        <v>3</v>
      </c>
      <c r="B81" s="351" t="s">
        <v>673</v>
      </c>
      <c r="C81" s="352"/>
      <c r="D81" s="353"/>
      <c r="E81" s="436">
        <v>0</v>
      </c>
      <c r="F81" s="437" t="s">
        <v>401</v>
      </c>
      <c r="G81" s="368">
        <v>0</v>
      </c>
      <c r="H81" s="357"/>
      <c r="I81" s="443">
        <f>E81*G81</f>
        <v>0</v>
      </c>
    </row>
    <row r="82" spans="1:10" ht="15" customHeight="1">
      <c r="A82" s="350">
        <v>4</v>
      </c>
      <c r="B82" s="394" t="s">
        <v>399</v>
      </c>
      <c r="C82" s="352"/>
      <c r="D82" s="353"/>
      <c r="E82" s="436">
        <v>0</v>
      </c>
      <c r="F82" s="437" t="s">
        <v>401</v>
      </c>
      <c r="G82" s="368">
        <v>0</v>
      </c>
      <c r="H82" s="357"/>
      <c r="I82" s="443">
        <f>E82*G82</f>
        <v>0</v>
      </c>
      <c r="J82" s="35"/>
    </row>
    <row r="83" spans="1:10" ht="15" customHeight="1">
      <c r="A83" s="350">
        <v>5</v>
      </c>
      <c r="B83" s="351" t="s">
        <v>609</v>
      </c>
      <c r="C83" s="352"/>
      <c r="D83" s="359"/>
      <c r="E83" s="436">
        <v>0</v>
      </c>
      <c r="F83" s="437" t="s">
        <v>401</v>
      </c>
      <c r="G83" s="362">
        <v>0</v>
      </c>
      <c r="H83" s="357"/>
      <c r="I83" s="443">
        <f>E83*G83</f>
        <v>0</v>
      </c>
    </row>
    <row r="84" spans="1:10" ht="15" customHeight="1">
      <c r="A84" s="350">
        <v>6</v>
      </c>
      <c r="B84" s="369" t="s">
        <v>629</v>
      </c>
      <c r="C84" s="370"/>
      <c r="D84" s="359">
        <f>SUM(I79:I83)</f>
        <v>0</v>
      </c>
      <c r="E84" s="360" t="s">
        <v>386</v>
      </c>
      <c r="F84" s="372" t="s">
        <v>389</v>
      </c>
      <c r="G84" s="373"/>
      <c r="H84" s="378"/>
      <c r="I84" s="374">
        <f>D84*G84</f>
        <v>0</v>
      </c>
    </row>
    <row r="85" spans="1:10" ht="15" customHeight="1">
      <c r="A85" s="380"/>
      <c r="B85" s="351"/>
      <c r="C85" s="352"/>
      <c r="D85" s="388"/>
      <c r="E85" s="377"/>
      <c r="F85" s="389"/>
      <c r="G85" s="368"/>
      <c r="H85" s="389"/>
      <c r="I85" s="358"/>
    </row>
    <row r="86" spans="1:10" ht="15" customHeight="1">
      <c r="A86" s="380"/>
      <c r="B86" s="381" t="s">
        <v>400</v>
      </c>
      <c r="C86" s="382"/>
      <c r="D86" s="383"/>
      <c r="E86" s="384"/>
      <c r="F86" s="385"/>
      <c r="G86" s="386"/>
      <c r="H86" s="385"/>
      <c r="I86" s="458">
        <f>SUM(I79:I85)</f>
        <v>0</v>
      </c>
    </row>
    <row r="87" spans="1:10" ht="15" customHeight="1">
      <c r="A87" s="380"/>
      <c r="B87" s="351"/>
      <c r="C87" s="352"/>
      <c r="D87" s="376"/>
      <c r="E87" s="377"/>
      <c r="F87" s="378"/>
      <c r="G87" s="368"/>
      <c r="H87" s="378"/>
      <c r="I87" s="459"/>
    </row>
    <row r="88" spans="1:10" ht="15" customHeight="1">
      <c r="A88" s="391">
        <v>7</v>
      </c>
      <c r="B88" s="395" t="s">
        <v>453</v>
      </c>
      <c r="C88" s="460"/>
      <c r="D88" s="461"/>
      <c r="E88" s="377"/>
      <c r="F88" s="351"/>
      <c r="G88" s="368"/>
      <c r="H88" s="378"/>
      <c r="I88" s="398"/>
    </row>
    <row r="89" spans="1:10" ht="15" customHeight="1">
      <c r="A89" s="350">
        <v>1</v>
      </c>
      <c r="B89" s="351" t="s">
        <v>674</v>
      </c>
      <c r="C89" s="352"/>
      <c r="D89" s="376" t="s">
        <v>391</v>
      </c>
      <c r="E89" s="436">
        <v>0</v>
      </c>
      <c r="F89" s="437" t="s">
        <v>401</v>
      </c>
      <c r="G89" s="356">
        <v>0</v>
      </c>
      <c r="H89" s="357"/>
      <c r="I89" s="441"/>
      <c r="J89" s="33"/>
    </row>
    <row r="90" spans="1:10" ht="15" customHeight="1">
      <c r="A90" s="350"/>
      <c r="B90" s="351"/>
      <c r="C90" s="352"/>
      <c r="D90" s="376" t="s">
        <v>397</v>
      </c>
      <c r="E90" s="436">
        <v>0</v>
      </c>
      <c r="F90" s="437" t="s">
        <v>401</v>
      </c>
      <c r="G90" s="356">
        <v>0</v>
      </c>
      <c r="H90" s="357"/>
      <c r="I90" s="440">
        <f>(E89*G89)+(E90*G90)</f>
        <v>0</v>
      </c>
    </row>
    <row r="91" spans="1:10" ht="15" customHeight="1">
      <c r="A91" s="350">
        <f>A89+1</f>
        <v>2</v>
      </c>
      <c r="B91" s="394" t="s">
        <v>675</v>
      </c>
      <c r="C91" s="352"/>
      <c r="D91" s="376" t="s">
        <v>397</v>
      </c>
      <c r="E91" s="436">
        <v>0</v>
      </c>
      <c r="F91" s="437" t="s">
        <v>401</v>
      </c>
      <c r="G91" s="362">
        <v>0</v>
      </c>
      <c r="H91" s="357"/>
      <c r="I91" s="462">
        <f>C91*E91*G91</f>
        <v>0</v>
      </c>
      <c r="J91" s="33"/>
    </row>
    <row r="92" spans="1:10" ht="15" customHeight="1">
      <c r="A92" s="350">
        <v>3</v>
      </c>
      <c r="B92" s="351" t="s">
        <v>676</v>
      </c>
      <c r="C92" s="352"/>
      <c r="D92" s="376" t="s">
        <v>391</v>
      </c>
      <c r="E92" s="436">
        <v>0</v>
      </c>
      <c r="F92" s="437" t="s">
        <v>401</v>
      </c>
      <c r="G92" s="356">
        <v>0</v>
      </c>
      <c r="H92" s="357"/>
      <c r="I92" s="438"/>
      <c r="J92" s="33"/>
    </row>
    <row r="93" spans="1:10" ht="15" customHeight="1">
      <c r="A93" s="350"/>
      <c r="B93" s="351"/>
      <c r="C93" s="352"/>
      <c r="D93" s="376" t="s">
        <v>450</v>
      </c>
      <c r="E93" s="436">
        <v>0</v>
      </c>
      <c r="F93" s="437" t="s">
        <v>401</v>
      </c>
      <c r="G93" s="356">
        <v>0</v>
      </c>
      <c r="H93" s="357"/>
      <c r="I93" s="440">
        <f>C92*(E92*G92+E93*G93)</f>
        <v>0</v>
      </c>
    </row>
    <row r="94" spans="1:10" ht="15" customHeight="1">
      <c r="A94" s="350">
        <v>4</v>
      </c>
      <c r="B94" s="394" t="s">
        <v>677</v>
      </c>
      <c r="C94" s="352"/>
      <c r="D94" s="376" t="s">
        <v>391</v>
      </c>
      <c r="E94" s="436">
        <v>0</v>
      </c>
      <c r="F94" s="437" t="s">
        <v>401</v>
      </c>
      <c r="G94" s="362">
        <v>0</v>
      </c>
      <c r="H94" s="357"/>
      <c r="I94" s="462"/>
    </row>
    <row r="95" spans="1:10" ht="15" customHeight="1">
      <c r="A95" s="350"/>
      <c r="B95" s="351"/>
      <c r="C95" s="352"/>
      <c r="D95" s="376" t="s">
        <v>397</v>
      </c>
      <c r="E95" s="436">
        <v>0</v>
      </c>
      <c r="F95" s="437" t="s">
        <v>401</v>
      </c>
      <c r="G95" s="463">
        <v>0</v>
      </c>
      <c r="H95" s="357"/>
      <c r="I95" s="440">
        <f>C94*(E94*G94+E95*G95)</f>
        <v>0</v>
      </c>
    </row>
    <row r="96" spans="1:10" ht="15" customHeight="1">
      <c r="A96" s="350">
        <v>5</v>
      </c>
      <c r="B96" s="351" t="s">
        <v>420</v>
      </c>
      <c r="C96" s="352"/>
      <c r="D96" s="376" t="s">
        <v>391</v>
      </c>
      <c r="E96" s="436">
        <v>0</v>
      </c>
      <c r="F96" s="437" t="s">
        <v>401</v>
      </c>
      <c r="G96" s="356">
        <v>0</v>
      </c>
      <c r="H96" s="357"/>
      <c r="I96" s="438"/>
    </row>
    <row r="97" spans="1:10" ht="15" customHeight="1">
      <c r="A97" s="350"/>
      <c r="B97" s="351"/>
      <c r="C97" s="352"/>
      <c r="D97" s="376" t="s">
        <v>450</v>
      </c>
      <c r="E97" s="436">
        <v>0</v>
      </c>
      <c r="F97" s="437" t="s">
        <v>401</v>
      </c>
      <c r="G97" s="356">
        <v>0</v>
      </c>
      <c r="H97" s="357"/>
      <c r="I97" s="440">
        <f>C96*(E96*G96+E97*G97)</f>
        <v>0</v>
      </c>
    </row>
    <row r="98" spans="1:10" ht="15" customHeight="1">
      <c r="A98" s="350">
        <v>6</v>
      </c>
      <c r="B98" s="351" t="s">
        <v>678</v>
      </c>
      <c r="C98" s="352"/>
      <c r="D98" s="376" t="s">
        <v>397</v>
      </c>
      <c r="E98" s="436">
        <v>0</v>
      </c>
      <c r="F98" s="437" t="s">
        <v>401</v>
      </c>
      <c r="G98" s="368">
        <v>0</v>
      </c>
      <c r="H98" s="357"/>
      <c r="I98" s="462">
        <f>E98*G98</f>
        <v>0</v>
      </c>
      <c r="J98" s="33"/>
    </row>
    <row r="99" spans="1:10" ht="15" customHeight="1">
      <c r="A99" s="350">
        <v>7</v>
      </c>
      <c r="B99" s="351" t="s">
        <v>455</v>
      </c>
      <c r="C99" s="352"/>
      <c r="D99" s="431" t="s">
        <v>397</v>
      </c>
      <c r="E99" s="464">
        <v>0</v>
      </c>
      <c r="F99" s="465" t="s">
        <v>390</v>
      </c>
      <c r="G99" s="466">
        <v>0</v>
      </c>
      <c r="H99" s="467"/>
      <c r="I99" s="462">
        <f>E99*G99</f>
        <v>0</v>
      </c>
    </row>
    <row r="100" spans="1:10" ht="15" customHeight="1">
      <c r="A100" s="350">
        <v>8</v>
      </c>
      <c r="B100" s="351" t="s">
        <v>456</v>
      </c>
      <c r="C100" s="352"/>
      <c r="D100" s="376" t="s">
        <v>397</v>
      </c>
      <c r="E100" s="436">
        <v>0</v>
      </c>
      <c r="F100" s="437" t="s">
        <v>401</v>
      </c>
      <c r="G100" s="362">
        <v>0</v>
      </c>
      <c r="H100" s="357"/>
      <c r="I100" s="462">
        <f>E100*G100</f>
        <v>0</v>
      </c>
      <c r="J100" s="33"/>
    </row>
    <row r="101" spans="1:10" ht="15" customHeight="1">
      <c r="A101" s="350">
        <v>9</v>
      </c>
      <c r="B101" s="351" t="s">
        <v>457</v>
      </c>
      <c r="C101" s="352"/>
      <c r="D101" s="376" t="s">
        <v>397</v>
      </c>
      <c r="E101" s="436">
        <v>0</v>
      </c>
      <c r="F101" s="437" t="s">
        <v>401</v>
      </c>
      <c r="G101" s="362">
        <v>0</v>
      </c>
      <c r="H101" s="357"/>
      <c r="I101" s="462">
        <f>E101*G101</f>
        <v>0</v>
      </c>
      <c r="J101" s="33"/>
    </row>
    <row r="102" spans="1:10" ht="15" customHeight="1">
      <c r="A102" s="350">
        <v>10</v>
      </c>
      <c r="B102" s="351" t="s">
        <v>607</v>
      </c>
      <c r="C102" s="352"/>
      <c r="D102" s="376" t="s">
        <v>391</v>
      </c>
      <c r="E102" s="436">
        <v>0</v>
      </c>
      <c r="F102" s="437" t="s">
        <v>401</v>
      </c>
      <c r="G102" s="356">
        <v>0</v>
      </c>
      <c r="H102" s="357"/>
      <c r="I102" s="441"/>
    </row>
    <row r="103" spans="1:10" ht="15" customHeight="1">
      <c r="A103" s="350"/>
      <c r="B103" s="351"/>
      <c r="C103" s="352"/>
      <c r="D103" s="376" t="s">
        <v>396</v>
      </c>
      <c r="E103" s="436">
        <v>0</v>
      </c>
      <c r="F103" s="437" t="s">
        <v>401</v>
      </c>
      <c r="G103" s="356">
        <v>0</v>
      </c>
      <c r="H103" s="357"/>
      <c r="I103" s="442">
        <f>(E102*G102)+(E103*G103)</f>
        <v>0</v>
      </c>
    </row>
    <row r="104" spans="1:10" ht="15" customHeight="1">
      <c r="A104" s="350">
        <v>11</v>
      </c>
      <c r="B104" s="351" t="s">
        <v>608</v>
      </c>
      <c r="C104" s="352"/>
      <c r="D104" s="376" t="s">
        <v>391</v>
      </c>
      <c r="E104" s="436">
        <v>0</v>
      </c>
      <c r="F104" s="437" t="s">
        <v>401</v>
      </c>
      <c r="G104" s="457">
        <v>0</v>
      </c>
      <c r="H104" s="357"/>
      <c r="I104" s="441"/>
    </row>
    <row r="105" spans="1:10" ht="15" customHeight="1">
      <c r="A105" s="350"/>
      <c r="B105" s="351"/>
      <c r="C105" s="352"/>
      <c r="D105" s="376" t="s">
        <v>397</v>
      </c>
      <c r="E105" s="436">
        <v>0</v>
      </c>
      <c r="F105" s="437" t="s">
        <v>401</v>
      </c>
      <c r="G105" s="457">
        <v>0</v>
      </c>
      <c r="H105" s="357"/>
      <c r="I105" s="442">
        <f>(E104*G104)+(E105*G105)</f>
        <v>0</v>
      </c>
    </row>
    <row r="106" spans="1:10" ht="15" customHeight="1">
      <c r="A106" s="350">
        <v>12</v>
      </c>
      <c r="B106" s="351" t="s">
        <v>458</v>
      </c>
      <c r="C106" s="352"/>
      <c r="D106" s="376" t="s">
        <v>391</v>
      </c>
      <c r="E106" s="436">
        <v>0</v>
      </c>
      <c r="F106" s="437" t="s">
        <v>401</v>
      </c>
      <c r="G106" s="356">
        <v>0</v>
      </c>
      <c r="H106" s="357"/>
      <c r="I106" s="441"/>
    </row>
    <row r="107" spans="1:10" ht="15" customHeight="1">
      <c r="A107" s="350"/>
      <c r="B107" s="351"/>
      <c r="C107" s="352"/>
      <c r="D107" s="376" t="s">
        <v>396</v>
      </c>
      <c r="E107" s="436">
        <v>0</v>
      </c>
      <c r="F107" s="437" t="s">
        <v>401</v>
      </c>
      <c r="G107" s="356">
        <v>0</v>
      </c>
      <c r="H107" s="357"/>
      <c r="I107" s="442">
        <f>(E106*G106)+(E107*G107)</f>
        <v>0</v>
      </c>
    </row>
    <row r="108" spans="1:10" ht="15" customHeight="1">
      <c r="A108" s="350">
        <v>13</v>
      </c>
      <c r="B108" s="351" t="s">
        <v>679</v>
      </c>
      <c r="C108" s="352"/>
      <c r="D108" s="376" t="s">
        <v>391</v>
      </c>
      <c r="E108" s="436">
        <v>0</v>
      </c>
      <c r="F108" s="437" t="s">
        <v>401</v>
      </c>
      <c r="G108" s="356">
        <v>0</v>
      </c>
      <c r="H108" s="357"/>
      <c r="I108" s="441"/>
    </row>
    <row r="109" spans="1:10" ht="15" customHeight="1">
      <c r="A109" s="350"/>
      <c r="B109" s="351"/>
      <c r="C109" s="352"/>
      <c r="D109" s="376" t="s">
        <v>396</v>
      </c>
      <c r="E109" s="436">
        <v>0</v>
      </c>
      <c r="F109" s="437" t="s">
        <v>401</v>
      </c>
      <c r="G109" s="356">
        <v>0</v>
      </c>
      <c r="H109" s="357"/>
      <c r="I109" s="442">
        <f>(E108*G108)+(E109*G109)</f>
        <v>0</v>
      </c>
      <c r="J109" s="33"/>
    </row>
    <row r="110" spans="1:10" ht="15" customHeight="1">
      <c r="A110" s="350">
        <v>14</v>
      </c>
      <c r="B110" s="351" t="s">
        <v>680</v>
      </c>
      <c r="C110" s="352"/>
      <c r="D110" s="376" t="s">
        <v>391</v>
      </c>
      <c r="E110" s="468">
        <v>0</v>
      </c>
      <c r="F110" s="437" t="s">
        <v>401</v>
      </c>
      <c r="G110" s="356">
        <v>0</v>
      </c>
      <c r="H110" s="357"/>
      <c r="I110" s="441"/>
    </row>
    <row r="111" spans="1:10" ht="15" customHeight="1">
      <c r="A111" s="350"/>
      <c r="B111" s="351"/>
      <c r="C111" s="352"/>
      <c r="D111" s="376" t="s">
        <v>396</v>
      </c>
      <c r="E111" s="468">
        <v>0</v>
      </c>
      <c r="F111" s="437" t="s">
        <v>401</v>
      </c>
      <c r="G111" s="356">
        <v>0</v>
      </c>
      <c r="H111" s="357"/>
      <c r="I111" s="469">
        <f>(E110*G110)+(E111*G111)</f>
        <v>0</v>
      </c>
      <c r="J111" s="33"/>
    </row>
    <row r="112" spans="1:10" ht="15" customHeight="1">
      <c r="A112" s="350">
        <v>15</v>
      </c>
      <c r="B112" s="412" t="s">
        <v>561</v>
      </c>
      <c r="C112" s="370"/>
      <c r="D112" s="376" t="s">
        <v>391</v>
      </c>
      <c r="E112" s="468">
        <v>0</v>
      </c>
      <c r="F112" s="437" t="s">
        <v>401</v>
      </c>
      <c r="G112" s="356">
        <v>0</v>
      </c>
      <c r="H112" s="357"/>
      <c r="I112" s="441"/>
    </row>
    <row r="113" spans="1:10" ht="15" customHeight="1">
      <c r="A113" s="350"/>
      <c r="B113" s="412"/>
      <c r="C113" s="370"/>
      <c r="D113" s="376" t="s">
        <v>396</v>
      </c>
      <c r="E113" s="468">
        <v>0</v>
      </c>
      <c r="F113" s="437" t="s">
        <v>401</v>
      </c>
      <c r="G113" s="356">
        <v>0</v>
      </c>
      <c r="H113" s="357"/>
      <c r="I113" s="469">
        <f>(E112*G112)+(E113*G113)</f>
        <v>0</v>
      </c>
    </row>
    <row r="114" spans="1:10" ht="15" customHeight="1">
      <c r="A114" s="350">
        <v>16</v>
      </c>
      <c r="B114" s="412" t="s">
        <v>562</v>
      </c>
      <c r="C114" s="370"/>
      <c r="D114" s="376" t="s">
        <v>391</v>
      </c>
      <c r="E114" s="436">
        <v>0</v>
      </c>
      <c r="F114" s="437" t="s">
        <v>401</v>
      </c>
      <c r="G114" s="356">
        <v>0</v>
      </c>
      <c r="H114" s="357"/>
      <c r="I114" s="441"/>
    </row>
    <row r="115" spans="1:10" ht="15" customHeight="1">
      <c r="A115" s="350"/>
      <c r="B115" s="412"/>
      <c r="C115" s="370"/>
      <c r="D115" s="376" t="s">
        <v>396</v>
      </c>
      <c r="E115" s="436">
        <v>0</v>
      </c>
      <c r="F115" s="437" t="s">
        <v>401</v>
      </c>
      <c r="G115" s="356">
        <v>0</v>
      </c>
      <c r="H115" s="357"/>
      <c r="I115" s="442">
        <f>(E114*G114)+(E115*G115)</f>
        <v>0</v>
      </c>
      <c r="J115" s="33"/>
    </row>
    <row r="116" spans="1:10" ht="15" customHeight="1">
      <c r="A116" s="350">
        <v>17</v>
      </c>
      <c r="B116" s="351" t="s">
        <v>508</v>
      </c>
      <c r="C116" s="352"/>
      <c r="D116" s="376" t="s">
        <v>391</v>
      </c>
      <c r="E116" s="436">
        <v>0</v>
      </c>
      <c r="F116" s="437" t="s">
        <v>401</v>
      </c>
      <c r="G116" s="356">
        <v>0</v>
      </c>
      <c r="H116" s="357"/>
      <c r="I116" s="441"/>
    </row>
    <row r="117" spans="1:10" ht="15" customHeight="1">
      <c r="A117" s="350"/>
      <c r="B117" s="351"/>
      <c r="C117" s="352"/>
      <c r="D117" s="376" t="s">
        <v>396</v>
      </c>
      <c r="E117" s="436">
        <v>0</v>
      </c>
      <c r="F117" s="437" t="s">
        <v>401</v>
      </c>
      <c r="G117" s="356">
        <v>0</v>
      </c>
      <c r="H117" s="357"/>
      <c r="I117" s="442">
        <f>(E116*G116)+(E117*G117)</f>
        <v>0</v>
      </c>
      <c r="J117" s="33"/>
    </row>
    <row r="118" spans="1:10" ht="15" customHeight="1">
      <c r="A118" s="350">
        <v>18</v>
      </c>
      <c r="B118" s="412" t="s">
        <v>681</v>
      </c>
      <c r="C118" s="370"/>
      <c r="D118" s="353"/>
      <c r="E118" s="436">
        <v>0</v>
      </c>
      <c r="F118" s="437" t="s">
        <v>401</v>
      </c>
      <c r="G118" s="362">
        <v>0</v>
      </c>
      <c r="H118" s="357"/>
      <c r="I118" s="358">
        <f>E118*G118</f>
        <v>0</v>
      </c>
    </row>
    <row r="119" spans="1:10" ht="15" customHeight="1">
      <c r="A119" s="350">
        <v>19</v>
      </c>
      <c r="B119" s="412" t="s">
        <v>442</v>
      </c>
      <c r="C119" s="370"/>
      <c r="D119" s="372" t="s">
        <v>451</v>
      </c>
      <c r="E119" s="436">
        <v>0</v>
      </c>
      <c r="F119" s="437" t="s">
        <v>401</v>
      </c>
      <c r="G119" s="362">
        <v>0</v>
      </c>
      <c r="H119" s="357"/>
      <c r="I119" s="358">
        <f>E119*G119</f>
        <v>0</v>
      </c>
    </row>
    <row r="120" spans="1:10" ht="15" customHeight="1">
      <c r="A120" s="350">
        <v>20</v>
      </c>
      <c r="B120" s="412" t="s">
        <v>507</v>
      </c>
      <c r="C120" s="370"/>
      <c r="D120" s="376" t="s">
        <v>391</v>
      </c>
      <c r="E120" s="436">
        <v>0</v>
      </c>
      <c r="F120" s="437" t="s">
        <v>401</v>
      </c>
      <c r="G120" s="356">
        <v>0</v>
      </c>
      <c r="H120" s="357"/>
      <c r="I120" s="441"/>
    </row>
    <row r="121" spans="1:10" ht="15" customHeight="1">
      <c r="A121" s="350"/>
      <c r="B121" s="412"/>
      <c r="C121" s="370"/>
      <c r="D121" s="376" t="s">
        <v>397</v>
      </c>
      <c r="E121" s="436">
        <v>0</v>
      </c>
      <c r="F121" s="437" t="s">
        <v>401</v>
      </c>
      <c r="G121" s="356">
        <v>0</v>
      </c>
      <c r="H121" s="357"/>
      <c r="I121" s="442">
        <f>(E120*G120)+(E121*G121)</f>
        <v>0</v>
      </c>
      <c r="J121" s="33"/>
    </row>
    <row r="122" spans="1:10" ht="15" customHeight="1">
      <c r="A122" s="350">
        <v>21</v>
      </c>
      <c r="B122" s="351" t="s">
        <v>611</v>
      </c>
      <c r="C122" s="352"/>
      <c r="D122" s="353"/>
      <c r="E122" s="436">
        <v>0</v>
      </c>
      <c r="F122" s="437" t="s">
        <v>401</v>
      </c>
      <c r="G122" s="362">
        <v>0</v>
      </c>
      <c r="H122" s="357"/>
      <c r="I122" s="358">
        <f>E122*G122*C122</f>
        <v>0</v>
      </c>
      <c r="J122" s="33"/>
    </row>
    <row r="123" spans="1:10" ht="15" customHeight="1">
      <c r="A123" s="350">
        <v>22</v>
      </c>
      <c r="B123" s="351" t="s">
        <v>442</v>
      </c>
      <c r="C123" s="352"/>
      <c r="D123" s="372" t="s">
        <v>452</v>
      </c>
      <c r="E123" s="436">
        <v>0</v>
      </c>
      <c r="F123" s="437" t="s">
        <v>401</v>
      </c>
      <c r="G123" s="362">
        <v>0</v>
      </c>
      <c r="H123" s="357"/>
      <c r="I123" s="358">
        <f>E123*G123</f>
        <v>0</v>
      </c>
    </row>
    <row r="124" spans="1:10" ht="15" customHeight="1">
      <c r="A124" s="350">
        <v>23</v>
      </c>
      <c r="B124" s="394" t="s">
        <v>443</v>
      </c>
      <c r="C124" s="447">
        <v>0</v>
      </c>
      <c r="D124" s="353" t="s">
        <v>682</v>
      </c>
      <c r="E124" s="436">
        <v>0</v>
      </c>
      <c r="F124" s="437" t="s">
        <v>401</v>
      </c>
      <c r="G124" s="356">
        <v>0</v>
      </c>
      <c r="H124" s="357"/>
      <c r="I124" s="443">
        <f>E124*G124*C124</f>
        <v>0</v>
      </c>
      <c r="J124" s="33"/>
    </row>
    <row r="125" spans="1:10" ht="15" customHeight="1">
      <c r="A125" s="350">
        <v>24</v>
      </c>
      <c r="B125" s="369" t="s">
        <v>630</v>
      </c>
      <c r="C125" s="370"/>
      <c r="D125" s="470">
        <f>SUM(I89:I124)</f>
        <v>0</v>
      </c>
      <c r="E125" s="360" t="s">
        <v>386</v>
      </c>
      <c r="F125" s="372" t="s">
        <v>389</v>
      </c>
      <c r="G125" s="373"/>
      <c r="H125" s="378"/>
      <c r="I125" s="374">
        <f>+D125*G125</f>
        <v>0</v>
      </c>
    </row>
    <row r="126" spans="1:10" ht="15" customHeight="1">
      <c r="A126" s="380"/>
      <c r="B126" s="351"/>
      <c r="C126" s="471" t="s">
        <v>683</v>
      </c>
      <c r="D126" s="388"/>
      <c r="E126" s="377"/>
      <c r="F126" s="437"/>
      <c r="G126" s="368"/>
      <c r="H126" s="389"/>
      <c r="I126" s="398"/>
    </row>
    <row r="127" spans="1:10" ht="15" customHeight="1">
      <c r="A127" s="380"/>
      <c r="B127" s="381" t="s">
        <v>444</v>
      </c>
      <c r="C127" s="382"/>
      <c r="D127" s="383"/>
      <c r="E127" s="384"/>
      <c r="F127" s="472"/>
      <c r="G127" s="386"/>
      <c r="H127" s="385"/>
      <c r="I127" s="458">
        <f>SUM(I89:I126)</f>
        <v>0</v>
      </c>
    </row>
    <row r="128" spans="1:10" ht="15" customHeight="1">
      <c r="A128" s="380"/>
      <c r="B128" s="351"/>
      <c r="C128" s="352"/>
      <c r="D128" s="376"/>
      <c r="E128" s="377"/>
      <c r="F128" s="378"/>
      <c r="G128" s="368"/>
      <c r="H128" s="378"/>
      <c r="I128" s="379"/>
    </row>
    <row r="129" spans="1:10" ht="15" customHeight="1">
      <c r="A129" s="391">
        <v>8</v>
      </c>
      <c r="B129" s="392" t="s">
        <v>446</v>
      </c>
      <c r="C129" s="352"/>
      <c r="D129" s="376"/>
      <c r="E129" s="377"/>
      <c r="F129" s="378"/>
      <c r="G129" s="368"/>
      <c r="H129" s="378"/>
      <c r="I129" s="398"/>
    </row>
    <row r="130" spans="1:10" ht="15" customHeight="1">
      <c r="A130" s="350">
        <v>1</v>
      </c>
      <c r="B130" s="351" t="s">
        <v>447</v>
      </c>
      <c r="C130" s="352"/>
      <c r="D130" s="376" t="s">
        <v>563</v>
      </c>
      <c r="E130" s="436">
        <v>0</v>
      </c>
      <c r="F130" s="437" t="s">
        <v>401</v>
      </c>
      <c r="G130" s="356">
        <v>0</v>
      </c>
      <c r="H130" s="357"/>
      <c r="I130" s="441"/>
    </row>
    <row r="131" spans="1:10" ht="15" customHeight="1">
      <c r="A131" s="350"/>
      <c r="B131" s="351"/>
      <c r="C131" s="352"/>
      <c r="D131" s="376" t="s">
        <v>396</v>
      </c>
      <c r="E131" s="436">
        <v>0</v>
      </c>
      <c r="F131" s="437" t="s">
        <v>401</v>
      </c>
      <c r="G131" s="356">
        <v>0</v>
      </c>
      <c r="H131" s="357"/>
      <c r="I131" s="442">
        <f>(E130*G130)+(E131*G131)</f>
        <v>0</v>
      </c>
      <c r="J131" s="33"/>
    </row>
    <row r="132" spans="1:10" ht="15" customHeight="1">
      <c r="A132" s="350">
        <v>2</v>
      </c>
      <c r="B132" s="351" t="s">
        <v>684</v>
      </c>
      <c r="C132" s="447"/>
      <c r="D132" s="376" t="s">
        <v>564</v>
      </c>
      <c r="E132" s="436">
        <v>0</v>
      </c>
      <c r="F132" s="437" t="s">
        <v>401</v>
      </c>
      <c r="G132" s="356">
        <v>0</v>
      </c>
      <c r="H132" s="357"/>
      <c r="I132" s="441"/>
    </row>
    <row r="133" spans="1:10" ht="15" customHeight="1">
      <c r="A133" s="350"/>
      <c r="B133" s="351"/>
      <c r="C133" s="352"/>
      <c r="D133" s="376" t="s">
        <v>396</v>
      </c>
      <c r="E133" s="436">
        <v>0</v>
      </c>
      <c r="F133" s="437" t="s">
        <v>401</v>
      </c>
      <c r="G133" s="356">
        <v>0</v>
      </c>
      <c r="H133" s="357"/>
      <c r="I133" s="442">
        <f>(E132*G132)*C132+(E133*G133)*C132</f>
        <v>0</v>
      </c>
      <c r="J133" s="33"/>
    </row>
    <row r="134" spans="1:10" ht="15" customHeight="1">
      <c r="A134" s="350">
        <v>3</v>
      </c>
      <c r="B134" s="351" t="s">
        <v>441</v>
      </c>
      <c r="C134" s="352"/>
      <c r="D134" s="473" t="s">
        <v>451</v>
      </c>
      <c r="E134" s="436">
        <v>0</v>
      </c>
      <c r="F134" s="437" t="s">
        <v>401</v>
      </c>
      <c r="G134" s="356">
        <v>0</v>
      </c>
      <c r="H134" s="357"/>
      <c r="I134" s="400">
        <f>E134*G134</f>
        <v>0</v>
      </c>
    </row>
    <row r="135" spans="1:10" ht="15" customHeight="1">
      <c r="A135" s="350">
        <v>4</v>
      </c>
      <c r="B135" s="351" t="s">
        <v>448</v>
      </c>
      <c r="C135" s="352"/>
      <c r="D135" s="376" t="s">
        <v>564</v>
      </c>
      <c r="E135" s="436">
        <v>0</v>
      </c>
      <c r="F135" s="437" t="s">
        <v>401</v>
      </c>
      <c r="G135" s="356">
        <v>0</v>
      </c>
      <c r="H135" s="357"/>
      <c r="I135" s="441"/>
    </row>
    <row r="136" spans="1:10" ht="15" customHeight="1">
      <c r="A136" s="350"/>
      <c r="B136" s="351"/>
      <c r="C136" s="352"/>
      <c r="D136" s="376" t="s">
        <v>396</v>
      </c>
      <c r="E136" s="436">
        <v>0</v>
      </c>
      <c r="F136" s="437" t="s">
        <v>401</v>
      </c>
      <c r="G136" s="356">
        <v>0</v>
      </c>
      <c r="H136" s="357"/>
      <c r="I136" s="442">
        <f>(E135*G135)+(E136*G136)</f>
        <v>0</v>
      </c>
      <c r="J136" s="33"/>
    </row>
    <row r="137" spans="1:10" ht="15" customHeight="1">
      <c r="A137" s="350">
        <v>4</v>
      </c>
      <c r="B137" s="351" t="s">
        <v>685</v>
      </c>
      <c r="C137" s="447"/>
      <c r="D137" s="376" t="s">
        <v>564</v>
      </c>
      <c r="E137" s="436">
        <v>0</v>
      </c>
      <c r="F137" s="437" t="s">
        <v>401</v>
      </c>
      <c r="G137" s="356">
        <v>0</v>
      </c>
      <c r="H137" s="357"/>
      <c r="I137" s="441"/>
    </row>
    <row r="138" spans="1:10" ht="15" customHeight="1">
      <c r="A138" s="350"/>
      <c r="B138" s="351"/>
      <c r="C138" s="352"/>
      <c r="D138" s="376" t="s">
        <v>396</v>
      </c>
      <c r="E138" s="436">
        <v>0</v>
      </c>
      <c r="F138" s="437" t="s">
        <v>401</v>
      </c>
      <c r="G138" s="356">
        <v>0</v>
      </c>
      <c r="H138" s="357"/>
      <c r="I138" s="442">
        <f>(E137*G137)*C137+(E138*G138)*C137</f>
        <v>0</v>
      </c>
      <c r="J138" s="33"/>
    </row>
    <row r="139" spans="1:10" ht="15" customHeight="1">
      <c r="A139" s="350">
        <v>6</v>
      </c>
      <c r="B139" s="351" t="s">
        <v>441</v>
      </c>
      <c r="C139" s="352"/>
      <c r="D139" s="473" t="s">
        <v>451</v>
      </c>
      <c r="E139" s="436">
        <v>0</v>
      </c>
      <c r="F139" s="437" t="s">
        <v>401</v>
      </c>
      <c r="G139" s="356">
        <v>0</v>
      </c>
      <c r="H139" s="357"/>
      <c r="I139" s="443">
        <f>E139*G139</f>
        <v>0</v>
      </c>
    </row>
    <row r="140" spans="1:10" ht="15" customHeight="1">
      <c r="A140" s="350">
        <v>7</v>
      </c>
      <c r="B140" s="351" t="s">
        <v>449</v>
      </c>
      <c r="C140" s="352"/>
      <c r="D140" s="353"/>
      <c r="E140" s="436">
        <v>0</v>
      </c>
      <c r="F140" s="437" t="s">
        <v>401</v>
      </c>
      <c r="G140" s="356">
        <v>0</v>
      </c>
      <c r="H140" s="357"/>
      <c r="I140" s="400">
        <f>E140*G140</f>
        <v>0</v>
      </c>
      <c r="J140" s="33"/>
    </row>
    <row r="141" spans="1:10" ht="15" customHeight="1">
      <c r="A141" s="350">
        <v>8</v>
      </c>
      <c r="B141" s="351" t="s">
        <v>612</v>
      </c>
      <c r="C141" s="352"/>
      <c r="D141" s="376" t="s">
        <v>686</v>
      </c>
      <c r="E141" s="436">
        <v>0</v>
      </c>
      <c r="F141" s="437" t="s">
        <v>401</v>
      </c>
      <c r="G141" s="356">
        <v>0</v>
      </c>
      <c r="H141" s="357"/>
      <c r="I141" s="438"/>
    </row>
    <row r="142" spans="1:10" ht="15" customHeight="1">
      <c r="A142" s="350"/>
      <c r="B142" s="351"/>
      <c r="C142" s="352"/>
      <c r="D142" s="376" t="s">
        <v>396</v>
      </c>
      <c r="E142" s="436">
        <v>0</v>
      </c>
      <c r="F142" s="437" t="s">
        <v>401</v>
      </c>
      <c r="G142" s="356">
        <v>0</v>
      </c>
      <c r="H142" s="357"/>
      <c r="I142" s="440">
        <f>(E141*G141)+(E142*G142)</f>
        <v>0</v>
      </c>
      <c r="J142" s="33"/>
    </row>
    <row r="143" spans="1:10" ht="15" customHeight="1">
      <c r="A143" s="350">
        <v>9</v>
      </c>
      <c r="B143" s="394" t="s">
        <v>687</v>
      </c>
      <c r="C143" s="447"/>
      <c r="D143" s="353"/>
      <c r="E143" s="436">
        <v>0</v>
      </c>
      <c r="F143" s="437" t="s">
        <v>401</v>
      </c>
      <c r="G143" s="356">
        <v>0</v>
      </c>
      <c r="H143" s="357"/>
      <c r="I143" s="400">
        <f>E143*G143*C143</f>
        <v>0</v>
      </c>
    </row>
    <row r="144" spans="1:10" ht="15" customHeight="1">
      <c r="A144" s="350">
        <v>10</v>
      </c>
      <c r="B144" s="351" t="s">
        <v>445</v>
      </c>
      <c r="C144" s="352"/>
      <c r="D144" s="473" t="s">
        <v>451</v>
      </c>
      <c r="E144" s="436">
        <v>0</v>
      </c>
      <c r="F144" s="437" t="s">
        <v>421</v>
      </c>
      <c r="G144" s="356">
        <v>0</v>
      </c>
      <c r="H144" s="357"/>
      <c r="I144" s="400">
        <f>E144*G144</f>
        <v>0</v>
      </c>
    </row>
    <row r="145" spans="1:10" ht="15" customHeight="1">
      <c r="A145" s="350">
        <v>11</v>
      </c>
      <c r="B145" s="351" t="s">
        <v>509</v>
      </c>
      <c r="C145" s="447"/>
      <c r="D145" s="376" t="s">
        <v>391</v>
      </c>
      <c r="E145" s="436">
        <v>0</v>
      </c>
      <c r="F145" s="437" t="s">
        <v>401</v>
      </c>
      <c r="G145" s="356">
        <v>0</v>
      </c>
      <c r="H145" s="357"/>
      <c r="I145" s="438"/>
      <c r="J145" s="33"/>
    </row>
    <row r="146" spans="1:10" ht="15" customHeight="1">
      <c r="A146" s="350"/>
      <c r="B146" s="351"/>
      <c r="C146" s="352"/>
      <c r="D146" s="376" t="s">
        <v>396</v>
      </c>
      <c r="E146" s="436">
        <v>0</v>
      </c>
      <c r="F146" s="437" t="s">
        <v>401</v>
      </c>
      <c r="G146" s="356">
        <v>0</v>
      </c>
      <c r="H146" s="357"/>
      <c r="I146" s="440">
        <f>C145*(E145*G145+E146*G146)</f>
        <v>0</v>
      </c>
    </row>
    <row r="147" spans="1:10" ht="15" customHeight="1">
      <c r="A147" s="350">
        <v>12</v>
      </c>
      <c r="B147" s="449" t="s">
        <v>688</v>
      </c>
      <c r="C147" s="447"/>
      <c r="D147" s="353"/>
      <c r="E147" s="436">
        <v>0</v>
      </c>
      <c r="F147" s="437" t="s">
        <v>401</v>
      </c>
      <c r="G147" s="356">
        <v>0</v>
      </c>
      <c r="H147" s="357"/>
      <c r="I147" s="400">
        <f t="shared" ref="I147:I153" si="1">E147*G147*C147</f>
        <v>0</v>
      </c>
      <c r="J147" s="33"/>
    </row>
    <row r="148" spans="1:10" ht="15" customHeight="1">
      <c r="A148" s="350">
        <v>13</v>
      </c>
      <c r="B148" s="394" t="s">
        <v>689</v>
      </c>
      <c r="C148" s="447"/>
      <c r="D148" s="353"/>
      <c r="E148" s="436">
        <v>0</v>
      </c>
      <c r="F148" s="437" t="s">
        <v>401</v>
      </c>
      <c r="G148" s="356">
        <v>0</v>
      </c>
      <c r="H148" s="357"/>
      <c r="I148" s="400">
        <f t="shared" si="1"/>
        <v>0</v>
      </c>
    </row>
    <row r="149" spans="1:10" ht="15" customHeight="1">
      <c r="A149" s="350">
        <v>14</v>
      </c>
      <c r="B149" s="394" t="s">
        <v>690</v>
      </c>
      <c r="C149" s="447"/>
      <c r="D149" s="353"/>
      <c r="E149" s="436">
        <v>0</v>
      </c>
      <c r="F149" s="437" t="s">
        <v>401</v>
      </c>
      <c r="G149" s="356">
        <v>0</v>
      </c>
      <c r="H149" s="357"/>
      <c r="I149" s="443">
        <f t="shared" si="1"/>
        <v>0</v>
      </c>
    </row>
    <row r="150" spans="1:10" ht="15" customHeight="1">
      <c r="A150" s="350">
        <v>15</v>
      </c>
      <c r="B150" s="394" t="s">
        <v>691</v>
      </c>
      <c r="C150" s="447"/>
      <c r="D150" s="353"/>
      <c r="E150" s="436">
        <v>0</v>
      </c>
      <c r="F150" s="437" t="s">
        <v>401</v>
      </c>
      <c r="G150" s="356">
        <v>0</v>
      </c>
      <c r="H150" s="357"/>
      <c r="I150" s="443">
        <f t="shared" si="1"/>
        <v>0</v>
      </c>
    </row>
    <row r="151" spans="1:10" ht="15" customHeight="1">
      <c r="A151" s="350">
        <v>16</v>
      </c>
      <c r="B151" s="394" t="s">
        <v>613</v>
      </c>
      <c r="C151" s="447"/>
      <c r="D151" s="353"/>
      <c r="E151" s="436">
        <v>0</v>
      </c>
      <c r="F151" s="437" t="s">
        <v>401</v>
      </c>
      <c r="G151" s="356">
        <v>0</v>
      </c>
      <c r="H151" s="357"/>
      <c r="I151" s="443">
        <f t="shared" si="1"/>
        <v>0</v>
      </c>
      <c r="J151" s="33"/>
    </row>
    <row r="152" spans="1:10" ht="15" customHeight="1">
      <c r="A152" s="350">
        <v>17</v>
      </c>
      <c r="B152" s="394" t="s">
        <v>692</v>
      </c>
      <c r="C152" s="447"/>
      <c r="D152" s="353"/>
      <c r="E152" s="436">
        <v>0</v>
      </c>
      <c r="F152" s="437" t="s">
        <v>401</v>
      </c>
      <c r="G152" s="356">
        <v>0</v>
      </c>
      <c r="H152" s="357"/>
      <c r="I152" s="443">
        <f t="shared" si="1"/>
        <v>0</v>
      </c>
      <c r="J152" s="33"/>
    </row>
    <row r="153" spans="1:10" ht="15" customHeight="1">
      <c r="A153" s="350">
        <v>18</v>
      </c>
      <c r="B153" s="351" t="s">
        <v>443</v>
      </c>
      <c r="C153" s="447"/>
      <c r="D153" s="353" t="s">
        <v>682</v>
      </c>
      <c r="E153" s="436">
        <v>0</v>
      </c>
      <c r="F153" s="437" t="s">
        <v>401</v>
      </c>
      <c r="G153" s="356">
        <v>0</v>
      </c>
      <c r="H153" s="357"/>
      <c r="I153" s="443">
        <f t="shared" si="1"/>
        <v>0</v>
      </c>
      <c r="J153" s="33"/>
    </row>
    <row r="154" spans="1:10" ht="15" customHeight="1">
      <c r="A154" s="350">
        <v>19</v>
      </c>
      <c r="B154" s="369" t="s">
        <v>628</v>
      </c>
      <c r="C154" s="370"/>
      <c r="D154" s="474">
        <f>SUM(I131:I153)</f>
        <v>0</v>
      </c>
      <c r="E154" s="354" t="s">
        <v>386</v>
      </c>
      <c r="F154" s="473" t="s">
        <v>389</v>
      </c>
      <c r="G154" s="373"/>
      <c r="H154" s="378"/>
      <c r="I154" s="374">
        <f>D154*G154</f>
        <v>0</v>
      </c>
    </row>
    <row r="155" spans="1:10" ht="15" customHeight="1">
      <c r="A155" s="375"/>
      <c r="B155" s="351"/>
      <c r="C155" s="471" t="s">
        <v>492</v>
      </c>
      <c r="D155" s="475"/>
      <c r="E155" s="377"/>
      <c r="F155" s="389"/>
      <c r="G155" s="368"/>
      <c r="H155" s="389"/>
      <c r="I155" s="379"/>
    </row>
    <row r="156" spans="1:10" ht="15" customHeight="1">
      <c r="A156" s="375" t="s">
        <v>388</v>
      </c>
      <c r="B156" s="381" t="s">
        <v>510</v>
      </c>
      <c r="C156" s="382"/>
      <c r="D156" s="383"/>
      <c r="E156" s="384"/>
      <c r="F156" s="385"/>
      <c r="G156" s="386"/>
      <c r="H156" s="385"/>
      <c r="I156" s="458">
        <f>SUM(I130:I155)</f>
        <v>0</v>
      </c>
    </row>
    <row r="157" spans="1:10" ht="15" customHeight="1">
      <c r="A157" s="391"/>
      <c r="B157" s="395"/>
      <c r="C157" s="460"/>
      <c r="D157" s="461"/>
      <c r="E157" s="377"/>
      <c r="F157" s="378"/>
      <c r="G157" s="368"/>
      <c r="H157" s="378"/>
      <c r="I157" s="476"/>
    </row>
    <row r="158" spans="1:10" ht="15" customHeight="1">
      <c r="A158" s="391">
        <v>9</v>
      </c>
      <c r="B158" s="395" t="s">
        <v>693</v>
      </c>
      <c r="C158" s="460"/>
      <c r="D158" s="461"/>
      <c r="E158" s="377"/>
      <c r="F158" s="378"/>
      <c r="G158" s="368"/>
      <c r="H158" s="378"/>
      <c r="I158" s="476"/>
    </row>
    <row r="159" spans="1:10" ht="15" customHeight="1">
      <c r="A159" s="350">
        <v>1</v>
      </c>
      <c r="B159" s="351" t="s">
        <v>497</v>
      </c>
      <c r="C159" s="352"/>
      <c r="D159" s="353"/>
      <c r="E159" s="436">
        <v>0</v>
      </c>
      <c r="F159" s="370" t="s">
        <v>565</v>
      </c>
      <c r="G159" s="356">
        <v>0</v>
      </c>
      <c r="H159" s="378"/>
      <c r="I159" s="400">
        <f>E159*G159</f>
        <v>0</v>
      </c>
      <c r="J159" s="33"/>
    </row>
    <row r="160" spans="1:10" ht="15" customHeight="1">
      <c r="A160" s="350">
        <v>2</v>
      </c>
      <c r="B160" s="351" t="s">
        <v>499</v>
      </c>
      <c r="C160" s="352"/>
      <c r="D160" s="353"/>
      <c r="E160" s="436"/>
      <c r="F160" s="370"/>
      <c r="G160" s="356"/>
      <c r="H160" s="378"/>
      <c r="I160" s="400">
        <f>I159*10%</f>
        <v>0</v>
      </c>
    </row>
    <row r="161" spans="1:10" ht="15" customHeight="1">
      <c r="A161" s="350">
        <v>3</v>
      </c>
      <c r="B161" s="351" t="s">
        <v>498</v>
      </c>
      <c r="C161" s="352"/>
      <c r="D161" s="473" t="s">
        <v>451</v>
      </c>
      <c r="E161" s="436">
        <v>0</v>
      </c>
      <c r="F161" s="370" t="s">
        <v>565</v>
      </c>
      <c r="G161" s="477">
        <v>0</v>
      </c>
      <c r="H161" s="413"/>
      <c r="I161" s="400">
        <f>E161*G161</f>
        <v>0</v>
      </c>
      <c r="J161" s="33"/>
    </row>
    <row r="162" spans="1:10" ht="15" customHeight="1">
      <c r="A162" s="350">
        <v>4</v>
      </c>
      <c r="B162" s="478" t="s">
        <v>614</v>
      </c>
      <c r="C162" s="479"/>
      <c r="D162" s="473" t="s">
        <v>451</v>
      </c>
      <c r="E162" s="468">
        <v>0</v>
      </c>
      <c r="F162" s="370" t="s">
        <v>565</v>
      </c>
      <c r="G162" s="356">
        <v>0</v>
      </c>
      <c r="H162" s="378"/>
      <c r="I162" s="400">
        <f>E162*G162</f>
        <v>0</v>
      </c>
    </row>
    <row r="163" spans="1:10" ht="15" customHeight="1">
      <c r="A163" s="350">
        <v>5</v>
      </c>
      <c r="B163" s="351" t="s">
        <v>500</v>
      </c>
      <c r="C163" s="352"/>
      <c r="D163" s="473" t="s">
        <v>451</v>
      </c>
      <c r="E163" s="436">
        <v>0</v>
      </c>
      <c r="F163" s="370" t="s">
        <v>565</v>
      </c>
      <c r="G163" s="356">
        <v>0</v>
      </c>
      <c r="H163" s="378"/>
      <c r="I163" s="400">
        <f>E163*G163</f>
        <v>0</v>
      </c>
    </row>
    <row r="164" spans="1:10" ht="15" customHeight="1">
      <c r="A164" s="350">
        <v>6</v>
      </c>
      <c r="B164" s="351" t="s">
        <v>694</v>
      </c>
      <c r="C164" s="370"/>
      <c r="D164" s="473" t="s">
        <v>451</v>
      </c>
      <c r="E164" s="436">
        <v>0</v>
      </c>
      <c r="F164" s="370" t="s">
        <v>565</v>
      </c>
      <c r="G164" s="356">
        <v>0</v>
      </c>
      <c r="H164" s="378"/>
      <c r="I164" s="400">
        <f>E164*G164</f>
        <v>0</v>
      </c>
    </row>
    <row r="165" spans="1:10" ht="15" customHeight="1">
      <c r="A165" s="350">
        <v>7</v>
      </c>
      <c r="B165" s="351" t="s">
        <v>695</v>
      </c>
      <c r="C165" s="370"/>
      <c r="D165" s="473"/>
      <c r="E165" s="436" t="s">
        <v>419</v>
      </c>
      <c r="F165" s="370"/>
      <c r="G165" s="356"/>
      <c r="H165" s="378"/>
      <c r="I165" s="400">
        <v>0</v>
      </c>
    </row>
    <row r="166" spans="1:10" ht="15" customHeight="1">
      <c r="A166" s="350">
        <v>8</v>
      </c>
      <c r="B166" s="480" t="s">
        <v>501</v>
      </c>
      <c r="C166" s="370"/>
      <c r="D166" s="353"/>
      <c r="E166" s="481">
        <v>0</v>
      </c>
      <c r="F166" s="437" t="s">
        <v>401</v>
      </c>
      <c r="G166" s="356">
        <v>0</v>
      </c>
      <c r="H166" s="378"/>
      <c r="I166" s="400">
        <f>E166*G166</f>
        <v>0</v>
      </c>
    </row>
    <row r="167" spans="1:10" ht="15" customHeight="1">
      <c r="A167" s="350">
        <v>9</v>
      </c>
      <c r="B167" s="480" t="s">
        <v>502</v>
      </c>
      <c r="C167" s="370"/>
      <c r="D167" s="353"/>
      <c r="E167" s="481">
        <v>0</v>
      </c>
      <c r="F167" s="437" t="s">
        <v>401</v>
      </c>
      <c r="G167" s="356">
        <v>0</v>
      </c>
      <c r="H167" s="378"/>
      <c r="I167" s="400">
        <f>E167*G167</f>
        <v>0</v>
      </c>
    </row>
    <row r="168" spans="1:10" ht="15" customHeight="1">
      <c r="A168" s="350">
        <v>10</v>
      </c>
      <c r="B168" s="369" t="s">
        <v>628</v>
      </c>
      <c r="C168" s="370"/>
      <c r="D168" s="470">
        <v>0</v>
      </c>
      <c r="E168" s="354" t="s">
        <v>386</v>
      </c>
      <c r="F168" s="372" t="s">
        <v>389</v>
      </c>
      <c r="G168" s="373"/>
      <c r="H168" s="378"/>
      <c r="I168" s="450">
        <f>D168*G168</f>
        <v>0</v>
      </c>
    </row>
    <row r="169" spans="1:10" ht="15" customHeight="1">
      <c r="A169" s="380"/>
      <c r="B169" s="351"/>
      <c r="C169" s="352"/>
      <c r="D169" s="388"/>
      <c r="E169" s="377"/>
      <c r="F169" s="389"/>
      <c r="G169" s="389"/>
      <c r="H169" s="389"/>
      <c r="I169" s="379"/>
    </row>
    <row r="170" spans="1:10" ht="15" customHeight="1">
      <c r="A170" s="380"/>
      <c r="B170" s="381" t="s">
        <v>503</v>
      </c>
      <c r="C170" s="382"/>
      <c r="D170" s="383"/>
      <c r="E170" s="384"/>
      <c r="F170" s="385"/>
      <c r="G170" s="386"/>
      <c r="H170" s="385"/>
      <c r="I170" s="458">
        <f>SUM(I159:I169)</f>
        <v>0</v>
      </c>
    </row>
    <row r="171" spans="1:10" ht="15" customHeight="1">
      <c r="A171" s="380"/>
      <c r="B171" s="482"/>
      <c r="C171" s="453"/>
      <c r="D171" s="359"/>
      <c r="E171" s="360"/>
      <c r="F171" s="367"/>
      <c r="G171" s="362"/>
      <c r="H171" s="367"/>
      <c r="I171" s="483"/>
    </row>
    <row r="172" spans="1:10" ht="15" customHeight="1">
      <c r="A172" s="484">
        <v>10</v>
      </c>
      <c r="B172" s="392" t="s">
        <v>696</v>
      </c>
      <c r="C172" s="352"/>
      <c r="D172" s="376"/>
      <c r="E172" s="377"/>
      <c r="F172" s="378"/>
      <c r="G172" s="368"/>
      <c r="H172" s="378"/>
      <c r="I172" s="414"/>
    </row>
    <row r="173" spans="1:10" ht="15" customHeight="1">
      <c r="A173" s="350">
        <v>1</v>
      </c>
      <c r="B173" s="485" t="s">
        <v>504</v>
      </c>
      <c r="C173" s="486"/>
      <c r="D173" s="473"/>
      <c r="E173" s="354" t="s">
        <v>419</v>
      </c>
      <c r="F173" s="487"/>
      <c r="G173" s="356"/>
      <c r="H173" s="488"/>
      <c r="I173" s="429">
        <v>0</v>
      </c>
    </row>
    <row r="174" spans="1:10" ht="15" customHeight="1">
      <c r="A174" s="350">
        <v>2</v>
      </c>
      <c r="B174" s="489" t="s">
        <v>697</v>
      </c>
      <c r="C174" s="486"/>
      <c r="D174" s="490">
        <v>0</v>
      </c>
      <c r="E174" s="354" t="s">
        <v>275</v>
      </c>
      <c r="F174" s="356">
        <v>0</v>
      </c>
      <c r="G174" s="356"/>
      <c r="H174" s="488"/>
      <c r="I174" s="443">
        <f>D174*F174</f>
        <v>0</v>
      </c>
    </row>
    <row r="175" spans="1:10" ht="15" customHeight="1">
      <c r="A175" s="350">
        <v>3</v>
      </c>
      <c r="B175" s="489" t="s">
        <v>505</v>
      </c>
      <c r="C175" s="486"/>
      <c r="D175" s="490">
        <v>0</v>
      </c>
      <c r="E175" s="354" t="s">
        <v>275</v>
      </c>
      <c r="F175" s="356">
        <v>0</v>
      </c>
      <c r="G175" s="356"/>
      <c r="H175" s="488"/>
      <c r="I175" s="443">
        <f>D175*F175</f>
        <v>0</v>
      </c>
    </row>
    <row r="176" spans="1:10" ht="15" customHeight="1">
      <c r="A176" s="350">
        <v>4</v>
      </c>
      <c r="B176" s="489" t="s">
        <v>506</v>
      </c>
      <c r="C176" s="486"/>
      <c r="D176" s="372"/>
      <c r="E176" s="360"/>
      <c r="F176" s="491"/>
      <c r="G176" s="362"/>
      <c r="H176" s="488"/>
      <c r="I176" s="443">
        <v>0</v>
      </c>
    </row>
    <row r="177" spans="1:9" ht="15" customHeight="1">
      <c r="A177" s="350">
        <v>5</v>
      </c>
      <c r="B177" s="489" t="s">
        <v>698</v>
      </c>
      <c r="C177" s="486"/>
      <c r="D177" s="372"/>
      <c r="E177" s="360"/>
      <c r="F177" s="491"/>
      <c r="G177" s="362"/>
      <c r="H177" s="488"/>
      <c r="I177" s="443">
        <v>0</v>
      </c>
    </row>
    <row r="178" spans="1:9" ht="15" customHeight="1">
      <c r="A178" s="350">
        <v>6</v>
      </c>
      <c r="B178" s="489" t="s">
        <v>470</v>
      </c>
      <c r="C178" s="486"/>
      <c r="D178" s="372"/>
      <c r="E178" s="360"/>
      <c r="F178" s="491"/>
      <c r="G178" s="362"/>
      <c r="H178" s="488"/>
      <c r="I178" s="443">
        <v>0</v>
      </c>
    </row>
    <row r="179" spans="1:9" ht="15" customHeight="1">
      <c r="A179" s="350">
        <v>7</v>
      </c>
      <c r="B179" s="489" t="s">
        <v>486</v>
      </c>
      <c r="C179" s="486"/>
      <c r="D179" s="372"/>
      <c r="E179" s="360"/>
      <c r="F179" s="491"/>
      <c r="G179" s="362"/>
      <c r="H179" s="488"/>
      <c r="I179" s="443">
        <v>0</v>
      </c>
    </row>
    <row r="180" spans="1:9" ht="15" customHeight="1">
      <c r="A180" s="350">
        <v>8</v>
      </c>
      <c r="B180" s="492" t="s">
        <v>568</v>
      </c>
      <c r="C180" s="486"/>
      <c r="D180" s="473">
        <v>0</v>
      </c>
      <c r="E180" s="354" t="s">
        <v>275</v>
      </c>
      <c r="F180" s="356">
        <v>0</v>
      </c>
      <c r="G180" s="356"/>
      <c r="H180" s="488"/>
      <c r="I180" s="443">
        <f>D180*F180</f>
        <v>0</v>
      </c>
    </row>
    <row r="181" spans="1:9" ht="15" customHeight="1">
      <c r="A181" s="493"/>
      <c r="B181" s="489"/>
      <c r="C181" s="486"/>
      <c r="D181" s="475"/>
      <c r="E181" s="377"/>
      <c r="F181" s="494"/>
      <c r="G181" s="368"/>
      <c r="H181" s="494"/>
      <c r="I181" s="379"/>
    </row>
    <row r="182" spans="1:9" ht="15" customHeight="1">
      <c r="A182" s="493" t="s">
        <v>388</v>
      </c>
      <c r="B182" s="495" t="s">
        <v>472</v>
      </c>
      <c r="C182" s="496"/>
      <c r="D182" s="497"/>
      <c r="E182" s="384"/>
      <c r="F182" s="498"/>
      <c r="G182" s="386"/>
      <c r="H182" s="498"/>
      <c r="I182" s="458">
        <f>SUM(I173:I181)</f>
        <v>0</v>
      </c>
    </row>
    <row r="183" spans="1:9" ht="15" customHeight="1">
      <c r="A183" s="493"/>
      <c r="B183" s="499"/>
      <c r="C183" s="486"/>
      <c r="D183" s="475"/>
      <c r="E183" s="377"/>
      <c r="F183" s="494"/>
      <c r="G183" s="368"/>
      <c r="H183" s="494"/>
      <c r="I183" s="379"/>
    </row>
    <row r="184" spans="1:9" ht="15" customHeight="1">
      <c r="A184" s="500">
        <v>11</v>
      </c>
      <c r="B184" s="499" t="s">
        <v>699</v>
      </c>
      <c r="C184" s="486"/>
      <c r="D184" s="475"/>
      <c r="E184" s="377"/>
      <c r="F184" s="494"/>
      <c r="G184" s="368"/>
      <c r="H184" s="494"/>
      <c r="I184" s="379"/>
    </row>
    <row r="185" spans="1:9" ht="15" customHeight="1">
      <c r="A185" s="350">
        <v>1</v>
      </c>
      <c r="B185" s="489" t="s">
        <v>700</v>
      </c>
      <c r="C185" s="486"/>
      <c r="D185" s="487"/>
      <c r="E185" s="354"/>
      <c r="F185" s="501"/>
      <c r="G185" s="356"/>
      <c r="H185" s="494"/>
      <c r="I185" s="443">
        <v>0</v>
      </c>
    </row>
    <row r="186" spans="1:9" ht="15" customHeight="1">
      <c r="A186" s="350">
        <v>2</v>
      </c>
      <c r="B186" s="489" t="s">
        <v>569</v>
      </c>
      <c r="C186" s="486"/>
      <c r="D186" s="502"/>
      <c r="E186" s="360"/>
      <c r="F186" s="503"/>
      <c r="G186" s="362"/>
      <c r="H186" s="494"/>
      <c r="I186" s="443">
        <v>0</v>
      </c>
    </row>
    <row r="187" spans="1:9" ht="15" customHeight="1">
      <c r="A187" s="350">
        <v>3</v>
      </c>
      <c r="B187" s="485" t="s">
        <v>473</v>
      </c>
      <c r="C187" s="486"/>
      <c r="D187" s="502"/>
      <c r="E187" s="360"/>
      <c r="F187" s="503"/>
      <c r="G187" s="362"/>
      <c r="H187" s="494"/>
      <c r="I187" s="443">
        <v>0</v>
      </c>
    </row>
    <row r="188" spans="1:9" ht="15" customHeight="1">
      <c r="A188" s="350">
        <v>4</v>
      </c>
      <c r="B188" s="489" t="s">
        <v>474</v>
      </c>
      <c r="C188" s="486"/>
      <c r="D188" s="502"/>
      <c r="E188" s="360"/>
      <c r="F188" s="503"/>
      <c r="G188" s="362"/>
      <c r="H188" s="494"/>
      <c r="I188" s="443">
        <v>0</v>
      </c>
    </row>
    <row r="189" spans="1:9" ht="15" customHeight="1">
      <c r="A189" s="350">
        <v>5</v>
      </c>
      <c r="B189" s="489" t="s">
        <v>475</v>
      </c>
      <c r="C189" s="486"/>
      <c r="D189" s="502"/>
      <c r="E189" s="360"/>
      <c r="F189" s="503"/>
      <c r="G189" s="362"/>
      <c r="H189" s="494"/>
      <c r="I189" s="443">
        <v>0</v>
      </c>
    </row>
    <row r="190" spans="1:9" ht="15" customHeight="1">
      <c r="A190" s="350">
        <v>6</v>
      </c>
      <c r="B190" s="489" t="s">
        <v>701</v>
      </c>
      <c r="C190" s="486"/>
      <c r="D190" s="502"/>
      <c r="E190" s="360"/>
      <c r="F190" s="503"/>
      <c r="G190" s="362"/>
      <c r="H190" s="494"/>
      <c r="I190" s="443">
        <v>0</v>
      </c>
    </row>
    <row r="191" spans="1:9" ht="15" customHeight="1">
      <c r="A191" s="350">
        <v>7</v>
      </c>
      <c r="B191" s="489" t="s">
        <v>476</v>
      </c>
      <c r="C191" s="486"/>
      <c r="D191" s="502"/>
      <c r="E191" s="360"/>
      <c r="F191" s="503"/>
      <c r="G191" s="362"/>
      <c r="H191" s="494"/>
      <c r="I191" s="443">
        <v>0</v>
      </c>
    </row>
    <row r="192" spans="1:9" ht="15" customHeight="1">
      <c r="A192" s="350">
        <v>8</v>
      </c>
      <c r="B192" s="489" t="s">
        <v>477</v>
      </c>
      <c r="C192" s="486"/>
      <c r="D192" s="502"/>
      <c r="E192" s="360"/>
      <c r="F192" s="503"/>
      <c r="G192" s="362"/>
      <c r="H192" s="494"/>
      <c r="I192" s="443">
        <v>0</v>
      </c>
    </row>
    <row r="193" spans="1:9" ht="15" customHeight="1">
      <c r="A193" s="350">
        <v>9</v>
      </c>
      <c r="B193" s="489" t="s">
        <v>478</v>
      </c>
      <c r="C193" s="486"/>
      <c r="D193" s="502"/>
      <c r="E193" s="360"/>
      <c r="F193" s="503"/>
      <c r="G193" s="362"/>
      <c r="H193" s="494"/>
      <c r="I193" s="443">
        <v>0</v>
      </c>
    </row>
    <row r="194" spans="1:9" ht="15" customHeight="1">
      <c r="A194" s="350">
        <v>10</v>
      </c>
      <c r="B194" s="489" t="s">
        <v>631</v>
      </c>
      <c r="C194" s="486"/>
      <c r="D194" s="502"/>
      <c r="E194" s="360"/>
      <c r="F194" s="503"/>
      <c r="G194" s="362"/>
      <c r="H194" s="494"/>
      <c r="I194" s="443">
        <v>0</v>
      </c>
    </row>
    <row r="195" spans="1:9" ht="15" customHeight="1">
      <c r="A195" s="350">
        <v>11</v>
      </c>
      <c r="B195" s="492" t="s">
        <v>479</v>
      </c>
      <c r="C195" s="486"/>
      <c r="D195" s="502"/>
      <c r="E195" s="360"/>
      <c r="F195" s="503"/>
      <c r="G195" s="362"/>
      <c r="H195" s="494"/>
      <c r="I195" s="443">
        <v>0</v>
      </c>
    </row>
    <row r="196" spans="1:9" ht="15" customHeight="1">
      <c r="A196" s="350">
        <v>12</v>
      </c>
      <c r="B196" s="492" t="s">
        <v>518</v>
      </c>
      <c r="C196" s="486"/>
      <c r="D196" s="502"/>
      <c r="E196" s="360"/>
      <c r="F196" s="503"/>
      <c r="G196" s="362"/>
      <c r="H196" s="494"/>
      <c r="I196" s="443">
        <v>0</v>
      </c>
    </row>
    <row r="197" spans="1:9" ht="15" customHeight="1">
      <c r="A197" s="350">
        <v>13</v>
      </c>
      <c r="B197" s="492" t="s">
        <v>567</v>
      </c>
      <c r="C197" s="486"/>
      <c r="D197" s="502"/>
      <c r="E197" s="436"/>
      <c r="F197" s="486" t="s">
        <v>401</v>
      </c>
      <c r="G197" s="356">
        <v>0</v>
      </c>
      <c r="H197" s="488"/>
      <c r="I197" s="443">
        <v>0</v>
      </c>
    </row>
    <row r="198" spans="1:9" ht="15" customHeight="1">
      <c r="A198" s="493"/>
      <c r="B198" s="489"/>
      <c r="C198" s="486"/>
      <c r="D198" s="475"/>
      <c r="E198" s="377"/>
      <c r="F198" s="494"/>
      <c r="G198" s="368"/>
      <c r="H198" s="494"/>
      <c r="I198" s="379"/>
    </row>
    <row r="199" spans="1:9" ht="15" customHeight="1">
      <c r="A199" s="493" t="s">
        <v>388</v>
      </c>
      <c r="B199" s="495" t="s">
        <v>480</v>
      </c>
      <c r="C199" s="496"/>
      <c r="D199" s="497"/>
      <c r="E199" s="384"/>
      <c r="F199" s="498"/>
      <c r="G199" s="386"/>
      <c r="H199" s="498"/>
      <c r="I199" s="458">
        <f>SUM(I185:I198)</f>
        <v>0</v>
      </c>
    </row>
    <row r="200" spans="1:9" ht="15" customHeight="1">
      <c r="A200" s="493"/>
      <c r="B200" s="489"/>
      <c r="C200" s="486"/>
      <c r="D200" s="475"/>
      <c r="E200" s="377"/>
      <c r="F200" s="494"/>
      <c r="G200" s="368"/>
      <c r="H200" s="494"/>
      <c r="I200" s="379"/>
    </row>
    <row r="201" spans="1:9" ht="15" customHeight="1">
      <c r="A201" s="500">
        <v>12</v>
      </c>
      <c r="B201" s="504" t="s">
        <v>483</v>
      </c>
      <c r="C201" s="505"/>
      <c r="D201" s="506"/>
      <c r="E201" s="377"/>
      <c r="F201" s="494"/>
      <c r="G201" s="368"/>
      <c r="H201" s="494"/>
      <c r="I201" s="379"/>
    </row>
    <row r="202" spans="1:9" ht="15" customHeight="1">
      <c r="A202" s="350">
        <v>1</v>
      </c>
      <c r="B202" s="489" t="s">
        <v>481</v>
      </c>
      <c r="C202" s="486"/>
      <c r="D202" s="487"/>
      <c r="E202" s="377"/>
      <c r="F202" s="486" t="s">
        <v>401</v>
      </c>
      <c r="G202" s="356"/>
      <c r="H202" s="488"/>
      <c r="I202" s="443">
        <f>E202*G202</f>
        <v>0</v>
      </c>
    </row>
    <row r="203" spans="1:9" ht="15" customHeight="1">
      <c r="A203" s="493"/>
      <c r="B203" s="489"/>
      <c r="C203" s="486"/>
      <c r="D203" s="475"/>
      <c r="E203" s="377"/>
      <c r="F203" s="494"/>
      <c r="G203" s="368"/>
      <c r="H203" s="494"/>
      <c r="I203" s="379"/>
    </row>
    <row r="204" spans="1:9" ht="15" customHeight="1">
      <c r="A204" s="493" t="s">
        <v>388</v>
      </c>
      <c r="B204" s="495" t="s">
        <v>482</v>
      </c>
      <c r="C204" s="496"/>
      <c r="D204" s="497"/>
      <c r="E204" s="384"/>
      <c r="F204" s="498"/>
      <c r="G204" s="386"/>
      <c r="H204" s="498"/>
      <c r="I204" s="458">
        <f>SUM(I202:I202)</f>
        <v>0</v>
      </c>
    </row>
    <row r="205" spans="1:9" ht="15" customHeight="1">
      <c r="A205" s="493" t="s">
        <v>388</v>
      </c>
      <c r="B205" s="489"/>
      <c r="C205" s="486"/>
      <c r="D205" s="475"/>
      <c r="E205" s="377"/>
      <c r="F205" s="494"/>
      <c r="G205" s="368"/>
      <c r="H205" s="494"/>
      <c r="I205" s="379"/>
    </row>
    <row r="206" spans="1:9" ht="15" customHeight="1">
      <c r="A206" s="500">
        <v>13</v>
      </c>
      <c r="B206" s="499" t="s">
        <v>484</v>
      </c>
      <c r="C206" s="486"/>
      <c r="D206" s="475"/>
      <c r="E206" s="377"/>
      <c r="F206" s="494"/>
      <c r="G206" s="368"/>
      <c r="H206" s="494"/>
      <c r="I206" s="379"/>
    </row>
    <row r="207" spans="1:9" ht="15" customHeight="1">
      <c r="A207" s="350">
        <v>1</v>
      </c>
      <c r="B207" s="489" t="s">
        <v>543</v>
      </c>
      <c r="C207" s="486"/>
      <c r="D207" s="487"/>
      <c r="E207" s="354"/>
      <c r="F207" s="501"/>
      <c r="G207" s="356"/>
      <c r="H207" s="488"/>
      <c r="I207" s="443">
        <v>0</v>
      </c>
    </row>
    <row r="208" spans="1:9" ht="15" customHeight="1">
      <c r="A208" s="350">
        <v>2</v>
      </c>
      <c r="B208" s="489" t="s">
        <v>544</v>
      </c>
      <c r="C208" s="486"/>
      <c r="D208" s="502"/>
      <c r="E208" s="360"/>
      <c r="F208" s="503"/>
      <c r="G208" s="362"/>
      <c r="H208" s="488"/>
      <c r="I208" s="443">
        <v>0</v>
      </c>
    </row>
    <row r="209" spans="1:9" ht="15" customHeight="1">
      <c r="A209" s="350">
        <v>3</v>
      </c>
      <c r="B209" s="489" t="s">
        <v>485</v>
      </c>
      <c r="C209" s="486"/>
      <c r="D209" s="502"/>
      <c r="E209" s="360"/>
      <c r="F209" s="503"/>
      <c r="G209" s="362"/>
      <c r="H209" s="488"/>
      <c r="I209" s="443">
        <v>0</v>
      </c>
    </row>
    <row r="210" spans="1:9" ht="15" customHeight="1">
      <c r="A210" s="350">
        <v>4</v>
      </c>
      <c r="B210" s="489" t="s">
        <v>553</v>
      </c>
      <c r="C210" s="486"/>
      <c r="D210" s="502"/>
      <c r="E210" s="360"/>
      <c r="F210" s="503"/>
      <c r="G210" s="362"/>
      <c r="H210" s="488"/>
      <c r="I210" s="443">
        <v>0</v>
      </c>
    </row>
    <row r="211" spans="1:9" ht="15" customHeight="1">
      <c r="A211" s="350">
        <v>5</v>
      </c>
      <c r="B211" s="489" t="s">
        <v>471</v>
      </c>
      <c r="C211" s="486"/>
      <c r="D211" s="502"/>
      <c r="E211" s="360"/>
      <c r="F211" s="503"/>
      <c r="G211" s="362"/>
      <c r="H211" s="488"/>
      <c r="I211" s="443">
        <v>0</v>
      </c>
    </row>
    <row r="212" spans="1:9" ht="15" customHeight="1">
      <c r="A212" s="493"/>
      <c r="B212" s="489"/>
      <c r="C212" s="486"/>
      <c r="D212" s="475"/>
      <c r="E212" s="377"/>
      <c r="F212" s="494"/>
      <c r="G212" s="368"/>
      <c r="H212" s="494"/>
      <c r="I212" s="379"/>
    </row>
    <row r="213" spans="1:9" ht="15" customHeight="1">
      <c r="A213" s="493" t="s">
        <v>388</v>
      </c>
      <c r="B213" s="495" t="s">
        <v>487</v>
      </c>
      <c r="C213" s="496"/>
      <c r="D213" s="497"/>
      <c r="E213" s="384"/>
      <c r="F213" s="498"/>
      <c r="G213" s="386"/>
      <c r="H213" s="498"/>
      <c r="I213" s="458">
        <f>SUM(I207:I212)</f>
        <v>0</v>
      </c>
    </row>
    <row r="214" spans="1:9" ht="15" customHeight="1">
      <c r="A214" s="493"/>
      <c r="B214" s="499"/>
      <c r="C214" s="486"/>
      <c r="D214" s="475"/>
      <c r="E214" s="377"/>
      <c r="F214" s="494"/>
      <c r="G214" s="368"/>
      <c r="H214" s="494"/>
      <c r="I214" s="398"/>
    </row>
    <row r="215" spans="1:9" ht="15" customHeight="1">
      <c r="A215" s="500">
        <v>14</v>
      </c>
      <c r="B215" s="499" t="s">
        <v>488</v>
      </c>
      <c r="C215" s="486"/>
      <c r="D215" s="475"/>
      <c r="E215" s="377"/>
      <c r="F215" s="494"/>
      <c r="G215" s="368"/>
      <c r="H215" s="494"/>
      <c r="I215" s="398"/>
    </row>
    <row r="216" spans="1:9" ht="15" customHeight="1">
      <c r="A216" s="350">
        <v>1</v>
      </c>
      <c r="B216" s="485" t="s">
        <v>489</v>
      </c>
      <c r="C216" s="486"/>
      <c r="D216" s="487"/>
      <c r="E216" s="436">
        <v>0</v>
      </c>
      <c r="F216" s="486" t="s">
        <v>401</v>
      </c>
      <c r="G216" s="356">
        <v>0</v>
      </c>
      <c r="H216" s="488"/>
      <c r="I216" s="429">
        <f>E216*G216</f>
        <v>0</v>
      </c>
    </row>
    <row r="217" spans="1:9" ht="15" customHeight="1">
      <c r="A217" s="350">
        <v>2</v>
      </c>
      <c r="B217" s="489" t="s">
        <v>539</v>
      </c>
      <c r="C217" s="486"/>
      <c r="D217" s="502"/>
      <c r="E217" s="436">
        <v>0</v>
      </c>
      <c r="F217" s="486" t="s">
        <v>401</v>
      </c>
      <c r="G217" s="362">
        <v>0</v>
      </c>
      <c r="H217" s="488"/>
      <c r="I217" s="429">
        <f>E217*G217</f>
        <v>0</v>
      </c>
    </row>
    <row r="218" spans="1:9" ht="15" customHeight="1">
      <c r="A218" s="350">
        <v>3</v>
      </c>
      <c r="B218" s="489" t="s">
        <v>490</v>
      </c>
      <c r="C218" s="486"/>
      <c r="D218" s="502"/>
      <c r="E218" s="436">
        <v>0</v>
      </c>
      <c r="F218" s="486" t="s">
        <v>401</v>
      </c>
      <c r="G218" s="362">
        <v>0</v>
      </c>
      <c r="H218" s="488"/>
      <c r="I218" s="429">
        <f>E218*G218</f>
        <v>0</v>
      </c>
    </row>
    <row r="219" spans="1:9" ht="15" customHeight="1">
      <c r="A219" s="350">
        <v>4</v>
      </c>
      <c r="B219" s="489" t="s">
        <v>702</v>
      </c>
      <c r="C219" s="486"/>
      <c r="D219" s="502"/>
      <c r="E219" s="507">
        <v>0</v>
      </c>
      <c r="F219" s="486" t="s">
        <v>401</v>
      </c>
      <c r="G219" s="362">
        <v>0</v>
      </c>
      <c r="H219" s="488"/>
      <c r="I219" s="429">
        <f>E219*G219</f>
        <v>0</v>
      </c>
    </row>
    <row r="220" spans="1:9" ht="15" customHeight="1">
      <c r="A220" s="350">
        <v>5</v>
      </c>
      <c r="B220" s="489" t="s">
        <v>703</v>
      </c>
      <c r="C220" s="486"/>
      <c r="D220" s="487"/>
      <c r="E220" s="377"/>
      <c r="F220" s="501"/>
      <c r="G220" s="356"/>
      <c r="H220" s="488"/>
      <c r="I220" s="429">
        <v>0</v>
      </c>
    </row>
    <row r="221" spans="1:9" ht="15" customHeight="1">
      <c r="A221" s="350">
        <v>6</v>
      </c>
      <c r="B221" s="489" t="s">
        <v>536</v>
      </c>
      <c r="C221" s="486"/>
      <c r="D221" s="502"/>
      <c r="E221" s="436">
        <v>0</v>
      </c>
      <c r="F221" s="486" t="s">
        <v>401</v>
      </c>
      <c r="G221" s="362">
        <v>0</v>
      </c>
      <c r="H221" s="488"/>
      <c r="I221" s="429">
        <f>E221*G221</f>
        <v>0</v>
      </c>
    </row>
    <row r="222" spans="1:9" ht="15" customHeight="1">
      <c r="A222" s="350">
        <v>7</v>
      </c>
      <c r="B222" s="489" t="s">
        <v>537</v>
      </c>
      <c r="C222" s="486"/>
      <c r="D222" s="502"/>
      <c r="E222" s="507">
        <v>0</v>
      </c>
      <c r="F222" s="486" t="s">
        <v>401</v>
      </c>
      <c r="G222" s="362">
        <v>0</v>
      </c>
      <c r="H222" s="488"/>
      <c r="I222" s="429">
        <f>E222*G222</f>
        <v>0</v>
      </c>
    </row>
    <row r="223" spans="1:9" ht="15" customHeight="1">
      <c r="A223" s="350">
        <v>8</v>
      </c>
      <c r="B223" s="489" t="s">
        <v>538</v>
      </c>
      <c r="C223" s="486"/>
      <c r="D223" s="502"/>
      <c r="E223" s="360"/>
      <c r="F223" s="503"/>
      <c r="G223" s="362"/>
      <c r="H223" s="488"/>
      <c r="I223" s="400">
        <v>0</v>
      </c>
    </row>
    <row r="224" spans="1:9" ht="15" customHeight="1">
      <c r="A224" s="350">
        <v>9</v>
      </c>
      <c r="B224" s="489" t="s">
        <v>540</v>
      </c>
      <c r="C224" s="486"/>
      <c r="D224" s="502"/>
      <c r="E224" s="360"/>
      <c r="F224" s="503"/>
      <c r="G224" s="362"/>
      <c r="H224" s="488"/>
      <c r="I224" s="400">
        <v>0</v>
      </c>
    </row>
    <row r="225" spans="1:13" ht="15" customHeight="1">
      <c r="A225" s="350">
        <v>10</v>
      </c>
      <c r="B225" s="489" t="s">
        <v>570</v>
      </c>
      <c r="C225" s="437">
        <v>0</v>
      </c>
      <c r="D225" s="502"/>
      <c r="E225" s="360">
        <v>0</v>
      </c>
      <c r="F225" s="503"/>
      <c r="G225" s="362">
        <v>0</v>
      </c>
      <c r="H225" s="488"/>
      <c r="I225" s="400">
        <f>C225*E225*G225</f>
        <v>0</v>
      </c>
    </row>
    <row r="226" spans="1:13" ht="15" customHeight="1">
      <c r="A226" s="350">
        <v>11</v>
      </c>
      <c r="B226" s="489" t="s">
        <v>571</v>
      </c>
      <c r="C226" s="437">
        <v>0</v>
      </c>
      <c r="D226" s="502"/>
      <c r="E226" s="360">
        <v>0</v>
      </c>
      <c r="F226" s="503"/>
      <c r="G226" s="362">
        <v>0</v>
      </c>
      <c r="H226" s="488"/>
      <c r="I226" s="400">
        <f>C226*E226*G226</f>
        <v>0</v>
      </c>
    </row>
    <row r="227" spans="1:13" ht="15" customHeight="1">
      <c r="A227" s="350">
        <v>12</v>
      </c>
      <c r="B227" s="489" t="s">
        <v>704</v>
      </c>
      <c r="C227" s="437">
        <v>0</v>
      </c>
      <c r="D227" s="502"/>
      <c r="E227" s="360">
        <v>0</v>
      </c>
      <c r="F227" s="503"/>
      <c r="G227" s="362">
        <v>0</v>
      </c>
      <c r="H227" s="488"/>
      <c r="I227" s="400">
        <f>C227*E227*G227</f>
        <v>0</v>
      </c>
    </row>
    <row r="228" spans="1:13" ht="15" customHeight="1">
      <c r="A228" s="350">
        <v>13</v>
      </c>
      <c r="B228" s="489" t="s">
        <v>632</v>
      </c>
      <c r="C228" s="486"/>
      <c r="D228" s="502"/>
      <c r="E228" s="360"/>
      <c r="F228" s="503"/>
      <c r="G228" s="362"/>
      <c r="H228" s="488"/>
      <c r="I228" s="400">
        <v>0</v>
      </c>
    </row>
    <row r="229" spans="1:13" ht="15" customHeight="1">
      <c r="A229" s="350">
        <v>14</v>
      </c>
      <c r="B229" s="489" t="s">
        <v>572</v>
      </c>
      <c r="C229" s="486"/>
      <c r="D229" s="502"/>
      <c r="E229" s="360"/>
      <c r="F229" s="503"/>
      <c r="G229" s="362"/>
      <c r="H229" s="488"/>
      <c r="I229" s="443">
        <v>0</v>
      </c>
    </row>
    <row r="230" spans="1:13" ht="15" customHeight="1">
      <c r="A230" s="350">
        <v>15</v>
      </c>
      <c r="B230" s="489" t="s">
        <v>518</v>
      </c>
      <c r="C230" s="486"/>
      <c r="D230" s="502"/>
      <c r="E230" s="360"/>
      <c r="F230" s="503"/>
      <c r="G230" s="362"/>
      <c r="H230" s="488"/>
      <c r="I230" s="443">
        <v>0</v>
      </c>
    </row>
    <row r="231" spans="1:13" ht="15" customHeight="1">
      <c r="A231" s="350">
        <v>16</v>
      </c>
      <c r="B231" s="492" t="s">
        <v>705</v>
      </c>
      <c r="C231" s="486"/>
      <c r="D231" s="502"/>
      <c r="E231" s="507">
        <v>0</v>
      </c>
      <c r="F231" s="486" t="s">
        <v>401</v>
      </c>
      <c r="G231" s="362">
        <v>0</v>
      </c>
      <c r="H231" s="488"/>
      <c r="I231" s="443">
        <f>G231*E231</f>
        <v>0</v>
      </c>
    </row>
    <row r="232" spans="1:13" s="33" customFormat="1" ht="15" customHeight="1">
      <c r="A232" s="508">
        <v>17</v>
      </c>
      <c r="B232" s="509" t="s">
        <v>541</v>
      </c>
      <c r="C232" s="510"/>
      <c r="D232" s="511"/>
      <c r="E232" s="512"/>
      <c r="F232" s="513"/>
      <c r="G232" s="466"/>
      <c r="H232" s="514"/>
      <c r="I232" s="400">
        <v>0</v>
      </c>
    </row>
    <row r="233" spans="1:13" ht="15" customHeight="1">
      <c r="A233" s="493"/>
      <c r="B233" s="489"/>
      <c r="C233" s="486"/>
      <c r="D233" s="475"/>
      <c r="E233" s="377"/>
      <c r="F233" s="494"/>
      <c r="G233" s="368"/>
      <c r="H233" s="494"/>
      <c r="I233" s="379"/>
    </row>
    <row r="234" spans="1:13" ht="15" customHeight="1">
      <c r="A234" s="493" t="s">
        <v>388</v>
      </c>
      <c r="B234" s="495" t="s">
        <v>542</v>
      </c>
      <c r="C234" s="496"/>
      <c r="D234" s="497"/>
      <c r="E234" s="384"/>
      <c r="F234" s="498"/>
      <c r="G234" s="386"/>
      <c r="H234" s="498"/>
      <c r="I234" s="458">
        <f>SUM(I216:I233)</f>
        <v>0</v>
      </c>
    </row>
    <row r="235" spans="1:13" ht="15" customHeight="1">
      <c r="A235" s="493"/>
      <c r="B235" s="499"/>
      <c r="C235" s="486"/>
      <c r="D235" s="475"/>
      <c r="E235" s="377"/>
      <c r="F235" s="494"/>
      <c r="G235" s="368"/>
      <c r="H235" s="494"/>
      <c r="I235" s="379"/>
    </row>
    <row r="236" spans="1:13" ht="15" customHeight="1">
      <c r="A236" s="500">
        <v>15</v>
      </c>
      <c r="B236" s="499" t="s">
        <v>706</v>
      </c>
      <c r="C236" s="486"/>
      <c r="D236" s="475"/>
      <c r="E236" s="377"/>
      <c r="F236" s="494"/>
      <c r="G236" s="368"/>
      <c r="H236" s="494"/>
      <c r="I236" s="398"/>
    </row>
    <row r="237" spans="1:13" ht="15" customHeight="1">
      <c r="A237" s="350">
        <v>1</v>
      </c>
      <c r="B237" s="489" t="s">
        <v>545</v>
      </c>
      <c r="C237" s="486"/>
      <c r="D237" s="356"/>
      <c r="E237" s="436" t="s">
        <v>419</v>
      </c>
      <c r="F237" s="368"/>
      <c r="G237" s="356"/>
      <c r="H237" s="488"/>
      <c r="I237" s="443">
        <v>0</v>
      </c>
    </row>
    <row r="238" spans="1:13" ht="15" customHeight="1">
      <c r="A238" s="350">
        <v>2</v>
      </c>
      <c r="B238" s="489" t="s">
        <v>707</v>
      </c>
      <c r="C238" s="486"/>
      <c r="D238" s="362" t="s">
        <v>708</v>
      </c>
      <c r="E238" s="436">
        <v>0</v>
      </c>
      <c r="F238" s="368" t="s">
        <v>411</v>
      </c>
      <c r="G238" s="457">
        <v>0</v>
      </c>
      <c r="H238" s="488"/>
      <c r="I238" s="443">
        <f>E238*G238</f>
        <v>0</v>
      </c>
    </row>
    <row r="239" spans="1:13" ht="15" customHeight="1">
      <c r="A239" s="350">
        <v>3</v>
      </c>
      <c r="B239" s="489" t="s">
        <v>546</v>
      </c>
      <c r="C239" s="515"/>
      <c r="D239" s="362" t="s">
        <v>709</v>
      </c>
      <c r="E239" s="436"/>
      <c r="F239" s="368" t="s">
        <v>411</v>
      </c>
      <c r="G239" s="356">
        <v>0</v>
      </c>
      <c r="H239" s="488"/>
      <c r="I239" s="443">
        <f>E239*G239</f>
        <v>0</v>
      </c>
    </row>
    <row r="240" spans="1:13" ht="15" customHeight="1">
      <c r="A240" s="350">
        <v>4</v>
      </c>
      <c r="B240" s="489" t="s">
        <v>468</v>
      </c>
      <c r="C240" s="515"/>
      <c r="D240" s="362" t="s">
        <v>412</v>
      </c>
      <c r="E240" s="436">
        <v>0</v>
      </c>
      <c r="F240" s="368" t="s">
        <v>411</v>
      </c>
      <c r="G240" s="356">
        <v>0</v>
      </c>
      <c r="H240" s="488"/>
      <c r="I240" s="443">
        <f>E240*G240</f>
        <v>0</v>
      </c>
      <c r="J240" s="33"/>
      <c r="K240" s="33"/>
      <c r="L240" s="33"/>
      <c r="M240" s="33"/>
    </row>
    <row r="241" spans="1:11" ht="15" customHeight="1">
      <c r="A241" s="350">
        <v>5</v>
      </c>
      <c r="B241" s="489" t="s">
        <v>469</v>
      </c>
      <c r="C241" s="515"/>
      <c r="D241" s="362" t="s">
        <v>412</v>
      </c>
      <c r="E241" s="436">
        <v>0</v>
      </c>
      <c r="F241" s="368" t="s">
        <v>411</v>
      </c>
      <c r="G241" s="356">
        <v>0</v>
      </c>
      <c r="H241" s="488"/>
      <c r="I241" s="443">
        <f>E241*G241</f>
        <v>0</v>
      </c>
    </row>
    <row r="242" spans="1:11" ht="15" customHeight="1">
      <c r="A242" s="350">
        <v>6</v>
      </c>
      <c r="B242" s="489" t="s">
        <v>521</v>
      </c>
      <c r="C242" s="516">
        <v>10</v>
      </c>
      <c r="D242" s="362" t="s">
        <v>523</v>
      </c>
      <c r="E242" s="436">
        <v>0</v>
      </c>
      <c r="F242" s="368" t="s">
        <v>411</v>
      </c>
      <c r="G242" s="362">
        <v>0</v>
      </c>
      <c r="H242" s="488"/>
      <c r="I242" s="443">
        <f>C242*E242*G242*130%</f>
        <v>0</v>
      </c>
    </row>
    <row r="243" spans="1:11" ht="15" customHeight="1">
      <c r="A243" s="350">
        <v>7</v>
      </c>
      <c r="B243" s="489" t="s">
        <v>710</v>
      </c>
      <c r="C243" s="517">
        <v>15</v>
      </c>
      <c r="D243" s="362" t="s">
        <v>523</v>
      </c>
      <c r="E243" s="436">
        <v>0</v>
      </c>
      <c r="F243" s="368" t="s">
        <v>411</v>
      </c>
      <c r="G243" s="362">
        <v>0</v>
      </c>
      <c r="H243" s="488"/>
      <c r="I243" s="443">
        <f>C243*E243*G243</f>
        <v>0</v>
      </c>
    </row>
    <row r="244" spans="1:11" ht="15" customHeight="1">
      <c r="A244" s="350">
        <v>8</v>
      </c>
      <c r="B244" s="489" t="s">
        <v>711</v>
      </c>
      <c r="C244" s="518">
        <v>35</v>
      </c>
      <c r="D244" s="362" t="s">
        <v>523</v>
      </c>
      <c r="E244" s="436">
        <v>0</v>
      </c>
      <c r="F244" s="368" t="s">
        <v>411</v>
      </c>
      <c r="G244" s="362">
        <v>0</v>
      </c>
      <c r="H244" s="488"/>
      <c r="I244" s="443">
        <f>C244*E244*G244</f>
        <v>0</v>
      </c>
    </row>
    <row r="245" spans="1:11" ht="15" customHeight="1">
      <c r="A245" s="350">
        <v>9</v>
      </c>
      <c r="B245" s="489" t="s">
        <v>712</v>
      </c>
      <c r="C245" s="519">
        <f>C242</f>
        <v>10</v>
      </c>
      <c r="D245" s="362" t="s">
        <v>523</v>
      </c>
      <c r="E245" s="436">
        <v>0</v>
      </c>
      <c r="F245" s="368" t="s">
        <v>411</v>
      </c>
      <c r="G245" s="463">
        <v>0</v>
      </c>
      <c r="H245" s="488"/>
      <c r="I245" s="443">
        <f>C245*E245*G245</f>
        <v>0</v>
      </c>
    </row>
    <row r="246" spans="1:11" ht="15" customHeight="1">
      <c r="A246" s="350">
        <v>10</v>
      </c>
      <c r="B246" s="489" t="s">
        <v>713</v>
      </c>
      <c r="C246" s="516">
        <f>C243</f>
        <v>15</v>
      </c>
      <c r="D246" s="362" t="s">
        <v>523</v>
      </c>
      <c r="E246" s="436">
        <v>0</v>
      </c>
      <c r="F246" s="368" t="s">
        <v>411</v>
      </c>
      <c r="G246" s="463">
        <v>0</v>
      </c>
      <c r="H246" s="488"/>
      <c r="I246" s="443">
        <f>C246*E246*G246</f>
        <v>0</v>
      </c>
    </row>
    <row r="247" spans="1:11" ht="15" customHeight="1">
      <c r="A247" s="350">
        <v>11</v>
      </c>
      <c r="B247" s="489" t="s">
        <v>714</v>
      </c>
      <c r="C247" s="519">
        <v>35</v>
      </c>
      <c r="D247" s="362" t="s">
        <v>523</v>
      </c>
      <c r="E247" s="436">
        <f>E244</f>
        <v>0</v>
      </c>
      <c r="F247" s="368" t="s">
        <v>411</v>
      </c>
      <c r="G247" s="463">
        <v>0</v>
      </c>
      <c r="H247" s="488"/>
      <c r="I247" s="443">
        <f>+E247*G247*C247</f>
        <v>0</v>
      </c>
      <c r="J247" s="36"/>
      <c r="K247" s="33"/>
    </row>
    <row r="248" spans="1:11" ht="15" customHeight="1">
      <c r="A248" s="350">
        <v>12</v>
      </c>
      <c r="B248" s="489" t="s">
        <v>715</v>
      </c>
      <c r="C248" s="486"/>
      <c r="D248" s="520" t="s">
        <v>451</v>
      </c>
      <c r="E248" s="436">
        <v>0</v>
      </c>
      <c r="F248" s="368" t="s">
        <v>411</v>
      </c>
      <c r="G248" s="356">
        <v>0</v>
      </c>
      <c r="H248" s="488"/>
      <c r="I248" s="443">
        <f>E248*G248</f>
        <v>0</v>
      </c>
    </row>
    <row r="249" spans="1:11" ht="15" customHeight="1">
      <c r="A249" s="350">
        <v>13</v>
      </c>
      <c r="B249" s="489" t="s">
        <v>716</v>
      </c>
      <c r="C249" s="486"/>
      <c r="D249" s="520" t="s">
        <v>451</v>
      </c>
      <c r="E249" s="507">
        <v>0</v>
      </c>
      <c r="F249" s="368" t="s">
        <v>411</v>
      </c>
      <c r="G249" s="356">
        <v>0</v>
      </c>
      <c r="H249" s="488"/>
      <c r="I249" s="443">
        <f>E249*G249</f>
        <v>0</v>
      </c>
    </row>
    <row r="250" spans="1:11" ht="15" customHeight="1">
      <c r="A250" s="350">
        <v>14</v>
      </c>
      <c r="B250" s="489" t="s">
        <v>522</v>
      </c>
      <c r="C250" s="515"/>
      <c r="D250" s="502"/>
      <c r="E250" s="354"/>
      <c r="F250" s="503"/>
      <c r="G250" s="362"/>
      <c r="H250" s="488"/>
      <c r="I250" s="443">
        <v>0</v>
      </c>
    </row>
    <row r="251" spans="1:11" ht="15" customHeight="1">
      <c r="A251" s="350">
        <v>15</v>
      </c>
      <c r="B251" s="489" t="s">
        <v>717</v>
      </c>
      <c r="C251" s="486"/>
      <c r="D251" s="502"/>
      <c r="E251" s="360"/>
      <c r="F251" s="503"/>
      <c r="G251" s="362"/>
      <c r="H251" s="488"/>
      <c r="I251" s="443">
        <v>0</v>
      </c>
    </row>
    <row r="252" spans="1:11" ht="15" customHeight="1">
      <c r="A252" s="350">
        <v>16</v>
      </c>
      <c r="B252" s="489" t="s">
        <v>718</v>
      </c>
      <c r="C252" s="486"/>
      <c r="D252" s="502"/>
      <c r="E252" s="360"/>
      <c r="F252" s="520"/>
      <c r="G252" s="362"/>
      <c r="H252" s="488"/>
      <c r="I252" s="443">
        <v>0</v>
      </c>
    </row>
    <row r="253" spans="1:11" ht="15" customHeight="1">
      <c r="A253" s="350">
        <v>17</v>
      </c>
      <c r="B253" s="489" t="s">
        <v>631</v>
      </c>
      <c r="C253" s="486"/>
      <c r="D253" s="502"/>
      <c r="E253" s="521"/>
      <c r="F253" s="503"/>
      <c r="G253" s="362"/>
      <c r="H253" s="488"/>
      <c r="I253" s="443">
        <v>0</v>
      </c>
    </row>
    <row r="254" spans="1:11" ht="15" customHeight="1">
      <c r="A254" s="493"/>
      <c r="B254" s="489"/>
      <c r="C254" s="486"/>
      <c r="D254" s="475"/>
      <c r="E254" s="377"/>
      <c r="F254" s="494"/>
      <c r="G254" s="368"/>
      <c r="H254" s="494"/>
      <c r="I254" s="379"/>
    </row>
    <row r="255" spans="1:11" ht="15" customHeight="1">
      <c r="A255" s="493" t="s">
        <v>388</v>
      </c>
      <c r="B255" s="495" t="s">
        <v>524</v>
      </c>
      <c r="C255" s="496"/>
      <c r="D255" s="497"/>
      <c r="E255" s="384"/>
      <c r="F255" s="522">
        <v>0</v>
      </c>
      <c r="G255" s="386"/>
      <c r="H255" s="498"/>
      <c r="I255" s="458">
        <f>SUM(I237:I254)</f>
        <v>0</v>
      </c>
    </row>
    <row r="256" spans="1:11" ht="15" customHeight="1">
      <c r="A256" s="493"/>
      <c r="B256" s="489"/>
      <c r="C256" s="486"/>
      <c r="D256" s="475"/>
      <c r="E256" s="377"/>
      <c r="F256" s="494"/>
      <c r="G256" s="368"/>
      <c r="H256" s="494"/>
      <c r="I256" s="379"/>
    </row>
    <row r="257" spans="1:15" ht="15" customHeight="1">
      <c r="A257" s="500">
        <v>16</v>
      </c>
      <c r="B257" s="499" t="s">
        <v>719</v>
      </c>
      <c r="C257" s="486"/>
      <c r="D257" s="475"/>
      <c r="E257" s="377"/>
      <c r="F257" s="494"/>
      <c r="G257" s="368"/>
      <c r="H257" s="494"/>
      <c r="I257" s="379"/>
    </row>
    <row r="258" spans="1:15" ht="15" customHeight="1">
      <c r="A258" s="350">
        <v>1</v>
      </c>
      <c r="B258" s="489" t="s">
        <v>720</v>
      </c>
      <c r="C258" s="519"/>
      <c r="D258" s="475" t="s">
        <v>391</v>
      </c>
      <c r="E258" s="436">
        <v>0</v>
      </c>
      <c r="F258" s="486" t="s">
        <v>401</v>
      </c>
      <c r="G258" s="356">
        <v>0</v>
      </c>
      <c r="H258" s="494"/>
      <c r="I258" s="441">
        <f>E258*G258*C258</f>
        <v>0</v>
      </c>
    </row>
    <row r="259" spans="1:15" ht="15" customHeight="1">
      <c r="A259" s="350">
        <v>2</v>
      </c>
      <c r="B259" s="489" t="s">
        <v>720</v>
      </c>
      <c r="C259" s="519"/>
      <c r="D259" s="475" t="s">
        <v>396</v>
      </c>
      <c r="E259" s="436">
        <v>0</v>
      </c>
      <c r="F259" s="486" t="s">
        <v>401</v>
      </c>
      <c r="G259" s="356">
        <v>0</v>
      </c>
      <c r="H259" s="494"/>
      <c r="I259" s="441">
        <f>E259*G259*C259</f>
        <v>0</v>
      </c>
    </row>
    <row r="260" spans="1:15" ht="15" customHeight="1">
      <c r="A260" s="350">
        <v>3</v>
      </c>
      <c r="B260" s="485" t="s">
        <v>721</v>
      </c>
      <c r="C260" s="519"/>
      <c r="D260" s="487"/>
      <c r="E260" s="436">
        <v>0</v>
      </c>
      <c r="F260" s="486" t="s">
        <v>401</v>
      </c>
      <c r="G260" s="362">
        <v>0</v>
      </c>
      <c r="H260" s="494"/>
      <c r="I260" s="441">
        <f>E260*G260*C260</f>
        <v>0</v>
      </c>
    </row>
    <row r="261" spans="1:15" ht="15" customHeight="1">
      <c r="A261" s="350">
        <v>4</v>
      </c>
      <c r="B261" s="485" t="s">
        <v>577</v>
      </c>
      <c r="C261" s="519"/>
      <c r="D261" s="502"/>
      <c r="E261" s="436">
        <v>0</v>
      </c>
      <c r="F261" s="486" t="s">
        <v>401</v>
      </c>
      <c r="G261" s="362">
        <v>0</v>
      </c>
      <c r="H261" s="494"/>
      <c r="I261" s="441">
        <f>C261*E261*G261</f>
        <v>0</v>
      </c>
    </row>
    <row r="262" spans="1:15" ht="15" customHeight="1">
      <c r="A262" s="350">
        <v>5</v>
      </c>
      <c r="B262" s="485" t="s">
        <v>573</v>
      </c>
      <c r="C262" s="519"/>
      <c r="D262" s="502"/>
      <c r="E262" s="436">
        <v>0</v>
      </c>
      <c r="F262" s="486" t="s">
        <v>401</v>
      </c>
      <c r="G262" s="362">
        <v>0</v>
      </c>
      <c r="H262" s="494"/>
      <c r="I262" s="441">
        <f>+C262*E262*G262</f>
        <v>0</v>
      </c>
    </row>
    <row r="263" spans="1:15" ht="15" customHeight="1">
      <c r="A263" s="350">
        <v>6</v>
      </c>
      <c r="B263" s="485" t="s">
        <v>574</v>
      </c>
      <c r="C263" s="519"/>
      <c r="D263" s="502"/>
      <c r="E263" s="436">
        <v>0</v>
      </c>
      <c r="F263" s="486" t="s">
        <v>401</v>
      </c>
      <c r="G263" s="362">
        <v>0</v>
      </c>
      <c r="H263" s="494"/>
      <c r="I263" s="441">
        <f>E263*G263*C263</f>
        <v>0</v>
      </c>
    </row>
    <row r="264" spans="1:15" ht="15" customHeight="1">
      <c r="A264" s="350">
        <v>7</v>
      </c>
      <c r="B264" s="489" t="s">
        <v>575</v>
      </c>
      <c r="C264" s="519"/>
      <c r="D264" s="502"/>
      <c r="E264" s="436">
        <v>0</v>
      </c>
      <c r="F264" s="486" t="s">
        <v>401</v>
      </c>
      <c r="G264" s="362">
        <v>0</v>
      </c>
      <c r="H264" s="494"/>
      <c r="I264" s="441">
        <f>E264*G264*C264</f>
        <v>0</v>
      </c>
    </row>
    <row r="265" spans="1:15" ht="15" customHeight="1">
      <c r="A265" s="350">
        <v>8</v>
      </c>
      <c r="B265" s="523" t="s">
        <v>576</v>
      </c>
      <c r="C265" s="519"/>
      <c r="D265" s="502"/>
      <c r="E265" s="436">
        <v>0</v>
      </c>
      <c r="F265" s="486" t="s">
        <v>401</v>
      </c>
      <c r="G265" s="362">
        <v>0</v>
      </c>
      <c r="H265" s="494"/>
      <c r="I265" s="441">
        <f>E265*G265*C265</f>
        <v>0</v>
      </c>
    </row>
    <row r="266" spans="1:15" ht="15" customHeight="1">
      <c r="A266" s="350">
        <v>9</v>
      </c>
      <c r="B266" s="489" t="s">
        <v>722</v>
      </c>
      <c r="C266" s="519"/>
      <c r="D266" s="502"/>
      <c r="E266" s="436">
        <v>0</v>
      </c>
      <c r="F266" s="486" t="s">
        <v>401</v>
      </c>
      <c r="G266" s="362">
        <v>0</v>
      </c>
      <c r="H266" s="494"/>
      <c r="I266" s="441">
        <f>E266*G266*C266</f>
        <v>0</v>
      </c>
    </row>
    <row r="267" spans="1:15" ht="15" customHeight="1">
      <c r="A267" s="350">
        <v>10</v>
      </c>
      <c r="B267" s="489" t="s">
        <v>552</v>
      </c>
      <c r="C267" s="519"/>
      <c r="D267" s="502"/>
      <c r="E267" s="436">
        <v>0</v>
      </c>
      <c r="F267" s="486" t="s">
        <v>401</v>
      </c>
      <c r="G267" s="362">
        <v>0</v>
      </c>
      <c r="H267" s="494"/>
      <c r="I267" s="441">
        <f>E267*G267*C267</f>
        <v>0</v>
      </c>
    </row>
    <row r="268" spans="1:15" ht="15" customHeight="1">
      <c r="A268" s="350">
        <v>11</v>
      </c>
      <c r="B268" s="489" t="s">
        <v>578</v>
      </c>
      <c r="C268" s="519"/>
      <c r="D268" s="520" t="s">
        <v>723</v>
      </c>
      <c r="E268" s="436">
        <v>0</v>
      </c>
      <c r="F268" s="486" t="s">
        <v>401</v>
      </c>
      <c r="G268" s="362">
        <v>0</v>
      </c>
      <c r="H268" s="494"/>
      <c r="I268" s="441">
        <f>G268*E268*C268</f>
        <v>0</v>
      </c>
    </row>
    <row r="269" spans="1:15" ht="15" customHeight="1">
      <c r="A269" s="350">
        <v>12</v>
      </c>
      <c r="B269" s="489" t="s">
        <v>579</v>
      </c>
      <c r="C269" s="486">
        <v>0</v>
      </c>
      <c r="D269" s="502"/>
      <c r="E269" s="436">
        <v>0</v>
      </c>
      <c r="F269" s="486" t="s">
        <v>401</v>
      </c>
      <c r="G269" s="362">
        <v>0</v>
      </c>
      <c r="H269" s="494"/>
      <c r="I269" s="441">
        <f>G269*E269*C269</f>
        <v>0</v>
      </c>
    </row>
    <row r="270" spans="1:15" ht="15" customHeight="1">
      <c r="A270" s="350">
        <v>13</v>
      </c>
      <c r="B270" s="489" t="s">
        <v>618</v>
      </c>
      <c r="C270" s="486"/>
      <c r="D270" s="487"/>
      <c r="E270" s="354"/>
      <c r="F270" s="501"/>
      <c r="G270" s="356"/>
      <c r="H270" s="494"/>
      <c r="I270" s="443">
        <v>0</v>
      </c>
      <c r="J270" s="33"/>
      <c r="K270" s="33"/>
      <c r="L270" s="33"/>
      <c r="M270" s="33"/>
      <c r="N270" s="33"/>
      <c r="O270" s="33"/>
    </row>
    <row r="271" spans="1:15" ht="15" customHeight="1">
      <c r="A271" s="350">
        <v>14</v>
      </c>
      <c r="B271" s="489" t="s">
        <v>619</v>
      </c>
      <c r="C271" s="486"/>
      <c r="D271" s="502"/>
      <c r="E271" s="360"/>
      <c r="F271" s="520"/>
      <c r="G271" s="362"/>
      <c r="H271" s="494"/>
      <c r="I271" s="443">
        <v>0</v>
      </c>
      <c r="J271" s="33"/>
      <c r="K271" s="33"/>
      <c r="L271" s="33"/>
      <c r="M271" s="33"/>
      <c r="N271" s="33"/>
      <c r="O271" s="33"/>
    </row>
    <row r="272" spans="1:15" ht="15" customHeight="1">
      <c r="A272" s="350"/>
      <c r="B272" s="489"/>
      <c r="C272" s="486"/>
      <c r="D272" s="475"/>
      <c r="E272" s="377"/>
      <c r="F272" s="494"/>
      <c r="G272" s="368"/>
      <c r="H272" s="494"/>
      <c r="I272" s="379"/>
    </row>
    <row r="273" spans="1:9" ht="15" customHeight="1">
      <c r="A273" s="493" t="s">
        <v>388</v>
      </c>
      <c r="B273" s="495" t="s">
        <v>527</v>
      </c>
      <c r="C273" s="496"/>
      <c r="D273" s="497"/>
      <c r="E273" s="384"/>
      <c r="F273" s="498"/>
      <c r="G273" s="386"/>
      <c r="H273" s="498"/>
      <c r="I273" s="458">
        <f>SUM(I258:I272)</f>
        <v>0</v>
      </c>
    </row>
    <row r="274" spans="1:9" ht="15" customHeight="1">
      <c r="A274" s="493"/>
      <c r="B274" s="499"/>
      <c r="C274" s="486"/>
      <c r="D274" s="475"/>
      <c r="E274" s="377"/>
      <c r="F274" s="494"/>
      <c r="G274" s="368"/>
      <c r="H274" s="494"/>
      <c r="I274" s="379"/>
    </row>
    <row r="275" spans="1:9" ht="15" customHeight="1">
      <c r="A275" s="500">
        <v>17</v>
      </c>
      <c r="B275" s="499" t="s">
        <v>526</v>
      </c>
      <c r="C275" s="486"/>
      <c r="D275" s="475"/>
      <c r="E275" s="377"/>
      <c r="F275" s="494"/>
      <c r="G275" s="368"/>
      <c r="H275" s="494"/>
      <c r="I275" s="398"/>
    </row>
    <row r="276" spans="1:9" ht="15" customHeight="1">
      <c r="A276" s="350">
        <v>1</v>
      </c>
      <c r="B276" s="489" t="s">
        <v>724</v>
      </c>
      <c r="C276" s="486"/>
      <c r="D276" s="524">
        <v>0</v>
      </c>
      <c r="E276" s="377" t="s">
        <v>413</v>
      </c>
      <c r="F276" s="356">
        <v>0</v>
      </c>
      <c r="G276" s="477"/>
      <c r="H276" s="525"/>
      <c r="I276" s="443">
        <f>D276*F276</f>
        <v>0</v>
      </c>
    </row>
    <row r="277" spans="1:9" ht="15" customHeight="1">
      <c r="A277" s="350">
        <v>2</v>
      </c>
      <c r="B277" s="489" t="s">
        <v>525</v>
      </c>
      <c r="C277" s="486"/>
      <c r="D277" s="524">
        <v>0</v>
      </c>
      <c r="E277" s="377" t="s">
        <v>413</v>
      </c>
      <c r="F277" s="356">
        <v>0</v>
      </c>
      <c r="G277" s="477"/>
      <c r="H277" s="488"/>
      <c r="I277" s="443">
        <f>D277*F277</f>
        <v>0</v>
      </c>
    </row>
    <row r="278" spans="1:9" ht="15" customHeight="1">
      <c r="A278" s="350">
        <v>3</v>
      </c>
      <c r="B278" s="489" t="s">
        <v>414</v>
      </c>
      <c r="C278" s="486"/>
      <c r="D278" s="526"/>
      <c r="E278" s="354"/>
      <c r="F278" s="527"/>
      <c r="G278" s="356"/>
      <c r="H278" s="488"/>
      <c r="I278" s="443">
        <v>0</v>
      </c>
    </row>
    <row r="279" spans="1:9" ht="15" customHeight="1">
      <c r="A279" s="493"/>
      <c r="B279" s="489"/>
      <c r="C279" s="486"/>
      <c r="D279" s="528"/>
      <c r="E279" s="377"/>
      <c r="F279" s="486"/>
      <c r="G279" s="368"/>
      <c r="H279" s="494"/>
      <c r="I279" s="379"/>
    </row>
    <row r="280" spans="1:9" ht="15" customHeight="1">
      <c r="A280" s="493" t="s">
        <v>388</v>
      </c>
      <c r="B280" s="495" t="s">
        <v>528</v>
      </c>
      <c r="C280" s="496"/>
      <c r="D280" s="529"/>
      <c r="E280" s="384"/>
      <c r="F280" s="496"/>
      <c r="G280" s="386"/>
      <c r="H280" s="498"/>
      <c r="I280" s="458">
        <f>SUM(I276:I279)</f>
        <v>0</v>
      </c>
    </row>
    <row r="281" spans="1:9" ht="15" customHeight="1">
      <c r="A281" s="493"/>
      <c r="B281" s="499"/>
      <c r="C281" s="486"/>
      <c r="D281" s="528"/>
      <c r="E281" s="377"/>
      <c r="F281" s="486"/>
      <c r="G281" s="368"/>
      <c r="H281" s="494"/>
      <c r="I281" s="379"/>
    </row>
    <row r="282" spans="1:9" ht="15" customHeight="1">
      <c r="A282" s="500">
        <v>18</v>
      </c>
      <c r="B282" s="530" t="s">
        <v>554</v>
      </c>
      <c r="C282" s="531"/>
      <c r="D282" s="532"/>
      <c r="E282" s="377"/>
      <c r="F282" s="486"/>
      <c r="G282" s="368"/>
      <c r="H282" s="494"/>
      <c r="I282" s="379"/>
    </row>
    <row r="283" spans="1:9" ht="15" customHeight="1">
      <c r="A283" s="350">
        <v>1</v>
      </c>
      <c r="B283" s="489" t="s">
        <v>725</v>
      </c>
      <c r="C283" s="486"/>
      <c r="D283" s="524">
        <v>0</v>
      </c>
      <c r="E283" s="377" t="s">
        <v>413</v>
      </c>
      <c r="F283" s="356">
        <v>0</v>
      </c>
      <c r="G283" s="477"/>
      <c r="H283" s="488"/>
      <c r="I283" s="443">
        <f>D283*F283</f>
        <v>0</v>
      </c>
    </row>
    <row r="284" spans="1:9" ht="15" customHeight="1">
      <c r="A284" s="350">
        <v>2</v>
      </c>
      <c r="B284" s="489" t="s">
        <v>656</v>
      </c>
      <c r="C284" s="486"/>
      <c r="D284" s="486"/>
      <c r="E284" s="360"/>
      <c r="F284" s="520"/>
      <c r="G284" s="362"/>
      <c r="H284" s="488"/>
      <c r="I284" s="358">
        <v>0</v>
      </c>
    </row>
    <row r="285" spans="1:9" ht="15" customHeight="1">
      <c r="A285" s="350">
        <v>3</v>
      </c>
      <c r="B285" s="489" t="s">
        <v>726</v>
      </c>
      <c r="C285" s="486"/>
      <c r="D285" s="486"/>
      <c r="E285" s="377"/>
      <c r="F285" s="356"/>
      <c r="G285" s="477"/>
      <c r="H285" s="488"/>
      <c r="I285" s="358">
        <v>0</v>
      </c>
    </row>
    <row r="286" spans="1:9" ht="15" customHeight="1">
      <c r="A286" s="350">
        <v>4</v>
      </c>
      <c r="B286" s="489" t="s">
        <v>415</v>
      </c>
      <c r="C286" s="486"/>
      <c r="D286" s="486"/>
      <c r="E286" s="354"/>
      <c r="F286" s="520"/>
      <c r="G286" s="362"/>
      <c r="H286" s="488"/>
      <c r="I286" s="358">
        <v>0</v>
      </c>
    </row>
    <row r="287" spans="1:9" ht="15" customHeight="1">
      <c r="A287" s="350">
        <v>5</v>
      </c>
      <c r="B287" s="489" t="s">
        <v>416</v>
      </c>
      <c r="C287" s="486"/>
      <c r="D287" s="486"/>
      <c r="E287" s="377"/>
      <c r="F287" s="356"/>
      <c r="G287" s="477"/>
      <c r="H287" s="488"/>
      <c r="I287" s="358">
        <v>0</v>
      </c>
    </row>
    <row r="288" spans="1:9" ht="15" customHeight="1">
      <c r="A288" s="350">
        <v>6</v>
      </c>
      <c r="B288" s="489" t="s">
        <v>555</v>
      </c>
      <c r="C288" s="486"/>
      <c r="D288" s="486"/>
      <c r="E288" s="354"/>
      <c r="F288" s="520"/>
      <c r="G288" s="362"/>
      <c r="H288" s="488"/>
      <c r="I288" s="358">
        <v>0</v>
      </c>
    </row>
    <row r="289" spans="1:9" ht="15" customHeight="1">
      <c r="A289" s="350">
        <v>7</v>
      </c>
      <c r="B289" s="533" t="s">
        <v>615</v>
      </c>
      <c r="C289" s="534"/>
      <c r="D289" s="534"/>
      <c r="E289" s="535"/>
      <c r="F289" s="536"/>
      <c r="G289" s="537"/>
      <c r="H289" s="538"/>
      <c r="I289" s="539">
        <v>0</v>
      </c>
    </row>
    <row r="290" spans="1:9" ht="15" customHeight="1">
      <c r="A290" s="350">
        <v>8</v>
      </c>
      <c r="B290" s="533" t="s">
        <v>617</v>
      </c>
      <c r="C290" s="534"/>
      <c r="D290" s="534"/>
      <c r="E290" s="535"/>
      <c r="F290" s="536"/>
      <c r="G290" s="537"/>
      <c r="H290" s="538"/>
      <c r="I290" s="540">
        <v>0</v>
      </c>
    </row>
    <row r="291" spans="1:9" ht="15" customHeight="1">
      <c r="A291" s="350">
        <v>9</v>
      </c>
      <c r="B291" s="541" t="s">
        <v>616</v>
      </c>
      <c r="C291" s="534"/>
      <c r="D291" s="534"/>
      <c r="E291" s="535"/>
      <c r="F291" s="536"/>
      <c r="G291" s="537"/>
      <c r="H291" s="538"/>
      <c r="I291" s="540">
        <v>0</v>
      </c>
    </row>
    <row r="292" spans="1:9" ht="15" customHeight="1">
      <c r="A292" s="350">
        <v>10</v>
      </c>
      <c r="B292" s="541" t="s">
        <v>727</v>
      </c>
      <c r="C292" s="534"/>
      <c r="D292" s="542"/>
      <c r="E292" s="535"/>
      <c r="F292" s="536"/>
      <c r="G292" s="537"/>
      <c r="H292" s="538"/>
      <c r="I292" s="540"/>
    </row>
    <row r="293" spans="1:9" ht="15" customHeight="1">
      <c r="A293" s="493"/>
      <c r="B293" s="541"/>
      <c r="C293" s="534"/>
      <c r="D293" s="543"/>
      <c r="E293" s="445"/>
      <c r="F293" s="534"/>
      <c r="G293" s="544"/>
      <c r="H293" s="545"/>
      <c r="I293" s="546"/>
    </row>
    <row r="294" spans="1:9" ht="15" customHeight="1">
      <c r="A294" s="493" t="s">
        <v>388</v>
      </c>
      <c r="B294" s="495" t="s">
        <v>547</v>
      </c>
      <c r="C294" s="496"/>
      <c r="D294" s="497"/>
      <c r="E294" s="384"/>
      <c r="F294" s="496"/>
      <c r="G294" s="386"/>
      <c r="H294" s="498"/>
      <c r="I294" s="458">
        <f>SUM(I283:I292)</f>
        <v>0</v>
      </c>
    </row>
    <row r="295" spans="1:9" ht="15" customHeight="1">
      <c r="A295" s="493"/>
      <c r="B295" s="547"/>
      <c r="C295" s="534"/>
      <c r="D295" s="543"/>
      <c r="E295" s="445"/>
      <c r="F295" s="534"/>
      <c r="G295" s="544"/>
      <c r="H295" s="545"/>
      <c r="I295" s="546"/>
    </row>
    <row r="296" spans="1:9" ht="15" customHeight="1">
      <c r="A296" s="500">
        <v>19</v>
      </c>
      <c r="B296" s="547" t="s">
        <v>548</v>
      </c>
      <c r="C296" s="534"/>
      <c r="D296" s="543"/>
      <c r="E296" s="445"/>
      <c r="F296" s="534"/>
      <c r="G296" s="544"/>
      <c r="H296" s="545"/>
      <c r="I296" s="546"/>
    </row>
    <row r="297" spans="1:9" ht="15" customHeight="1">
      <c r="A297" s="350">
        <v>1</v>
      </c>
      <c r="B297" s="541" t="s">
        <v>549</v>
      </c>
      <c r="C297" s="534"/>
      <c r="D297" s="548"/>
      <c r="E297" s="445"/>
      <c r="F297" s="534"/>
      <c r="G297" s="549"/>
      <c r="H297" s="538"/>
      <c r="I297" s="550">
        <v>0</v>
      </c>
    </row>
    <row r="298" spans="1:9" ht="15" customHeight="1">
      <c r="A298" s="350">
        <v>2</v>
      </c>
      <c r="B298" s="541" t="s">
        <v>728</v>
      </c>
      <c r="C298" s="534"/>
      <c r="D298" s="551"/>
      <c r="E298" s="445">
        <v>0</v>
      </c>
      <c r="F298" s="534" t="s">
        <v>402</v>
      </c>
      <c r="G298" s="537">
        <v>0</v>
      </c>
      <c r="H298" s="538"/>
      <c r="I298" s="550">
        <f>E298*G298</f>
        <v>0</v>
      </c>
    </row>
    <row r="299" spans="1:9" ht="15" customHeight="1">
      <c r="A299" s="350">
        <v>3</v>
      </c>
      <c r="B299" s="541" t="s">
        <v>729</v>
      </c>
      <c r="C299" s="552"/>
      <c r="D299" s="551"/>
      <c r="E299" s="445">
        <v>0</v>
      </c>
      <c r="F299" s="534" t="s">
        <v>402</v>
      </c>
      <c r="G299" s="537">
        <v>0</v>
      </c>
      <c r="H299" s="538"/>
      <c r="I299" s="550">
        <f>E299*G299</f>
        <v>0</v>
      </c>
    </row>
    <row r="300" spans="1:9" ht="15" customHeight="1">
      <c r="A300" s="350">
        <v>4</v>
      </c>
      <c r="B300" s="541" t="s">
        <v>730</v>
      </c>
      <c r="C300" s="534"/>
      <c r="D300" s="551"/>
      <c r="E300" s="445"/>
      <c r="F300" s="534" t="s">
        <v>417</v>
      </c>
      <c r="G300" s="537"/>
      <c r="H300" s="538"/>
      <c r="I300" s="553"/>
    </row>
    <row r="301" spans="1:9" ht="15" customHeight="1">
      <c r="A301" s="350">
        <v>5</v>
      </c>
      <c r="B301" s="541" t="s">
        <v>731</v>
      </c>
      <c r="C301" s="534"/>
      <c r="D301" s="536" t="s">
        <v>451</v>
      </c>
      <c r="E301" s="445">
        <v>0</v>
      </c>
      <c r="F301" s="534" t="s">
        <v>493</v>
      </c>
      <c r="G301" s="537">
        <v>0</v>
      </c>
      <c r="H301" s="538"/>
      <c r="I301" s="553"/>
    </row>
    <row r="302" spans="1:9" ht="15" customHeight="1">
      <c r="A302" s="350">
        <v>6</v>
      </c>
      <c r="B302" s="541" t="s">
        <v>603</v>
      </c>
      <c r="C302" s="534"/>
      <c r="D302" s="536" t="s">
        <v>451</v>
      </c>
      <c r="E302" s="445">
        <v>0</v>
      </c>
      <c r="F302" s="534" t="s">
        <v>493</v>
      </c>
      <c r="G302" s="537">
        <v>0</v>
      </c>
      <c r="H302" s="538"/>
      <c r="I302" s="553"/>
    </row>
    <row r="303" spans="1:9" ht="15" customHeight="1">
      <c r="A303" s="350">
        <v>7</v>
      </c>
      <c r="B303" s="541" t="s">
        <v>732</v>
      </c>
      <c r="C303" s="534"/>
      <c r="D303" s="536" t="s">
        <v>451</v>
      </c>
      <c r="E303" s="445">
        <v>0</v>
      </c>
      <c r="F303" s="534" t="s">
        <v>493</v>
      </c>
      <c r="G303" s="537">
        <v>0</v>
      </c>
      <c r="H303" s="538"/>
      <c r="I303" s="553"/>
    </row>
    <row r="304" spans="1:9" ht="15" customHeight="1">
      <c r="A304" s="350">
        <v>8</v>
      </c>
      <c r="B304" s="541" t="s">
        <v>604</v>
      </c>
      <c r="C304" s="534"/>
      <c r="D304" s="536" t="s">
        <v>451</v>
      </c>
      <c r="E304" s="445">
        <v>0</v>
      </c>
      <c r="F304" s="534" t="s">
        <v>493</v>
      </c>
      <c r="G304" s="537">
        <v>0</v>
      </c>
      <c r="H304" s="538"/>
      <c r="I304" s="553"/>
    </row>
    <row r="305" spans="1:10" ht="15" customHeight="1">
      <c r="A305" s="350">
        <v>9</v>
      </c>
      <c r="B305" s="541" t="s">
        <v>733</v>
      </c>
      <c r="C305" s="534"/>
      <c r="D305" s="536" t="s">
        <v>451</v>
      </c>
      <c r="E305" s="445">
        <v>0</v>
      </c>
      <c r="F305" s="534" t="s">
        <v>493</v>
      </c>
      <c r="G305" s="537">
        <v>0</v>
      </c>
      <c r="H305" s="538"/>
      <c r="I305" s="550">
        <f>E305*G305</f>
        <v>0</v>
      </c>
    </row>
    <row r="306" spans="1:10" ht="15" customHeight="1">
      <c r="A306" s="350">
        <v>10</v>
      </c>
      <c r="B306" s="541" t="s">
        <v>602</v>
      </c>
      <c r="C306" s="534"/>
      <c r="D306" s="551"/>
      <c r="E306" s="554"/>
      <c r="F306" s="555"/>
      <c r="G306" s="537"/>
      <c r="H306" s="538"/>
      <c r="I306" s="553"/>
    </row>
    <row r="307" spans="1:10" ht="15" customHeight="1">
      <c r="A307" s="350">
        <v>11</v>
      </c>
      <c r="B307" s="541" t="s">
        <v>605</v>
      </c>
      <c r="C307" s="534"/>
      <c r="D307" s="551"/>
      <c r="E307" s="535"/>
      <c r="F307" s="536"/>
      <c r="G307" s="537"/>
      <c r="H307" s="538"/>
      <c r="I307" s="553"/>
    </row>
    <row r="308" spans="1:10" ht="15" customHeight="1">
      <c r="A308" s="350">
        <v>12</v>
      </c>
      <c r="B308" s="541" t="s">
        <v>550</v>
      </c>
      <c r="C308" s="534"/>
      <c r="D308" s="551"/>
      <c r="E308" s="445"/>
      <c r="F308" s="534"/>
      <c r="G308" s="537"/>
      <c r="H308" s="538"/>
      <c r="I308" s="553"/>
    </row>
    <row r="309" spans="1:10" ht="15" customHeight="1">
      <c r="A309" s="350">
        <v>13</v>
      </c>
      <c r="B309" s="541" t="s">
        <v>606</v>
      </c>
      <c r="C309" s="534"/>
      <c r="D309" s="551"/>
      <c r="E309" s="554"/>
      <c r="F309" s="555"/>
      <c r="G309" s="537"/>
      <c r="H309" s="538"/>
      <c r="I309" s="440"/>
    </row>
    <row r="310" spans="1:10" ht="15" customHeight="1">
      <c r="A310" s="493"/>
      <c r="B310" s="489"/>
      <c r="C310" s="486"/>
      <c r="D310" s="475"/>
      <c r="E310" s="377"/>
      <c r="F310" s="486"/>
      <c r="G310" s="368"/>
      <c r="H310" s="494"/>
      <c r="I310" s="379"/>
    </row>
    <row r="311" spans="1:10" ht="15" customHeight="1">
      <c r="A311" s="493" t="s">
        <v>388</v>
      </c>
      <c r="B311" s="495" t="s">
        <v>495</v>
      </c>
      <c r="C311" s="496"/>
      <c r="D311" s="497"/>
      <c r="E311" s="384"/>
      <c r="F311" s="496"/>
      <c r="G311" s="386"/>
      <c r="H311" s="498"/>
      <c r="I311" s="458">
        <f>SUM(I297:I310)</f>
        <v>0</v>
      </c>
    </row>
    <row r="312" spans="1:10" ht="15" customHeight="1">
      <c r="A312" s="493"/>
      <c r="B312" s="499"/>
      <c r="C312" s="486"/>
      <c r="D312" s="475"/>
      <c r="E312" s="377"/>
      <c r="F312" s="486"/>
      <c r="G312" s="368"/>
      <c r="H312" s="494"/>
      <c r="I312" s="379"/>
    </row>
    <row r="313" spans="1:10" ht="15" customHeight="1">
      <c r="A313" s="500">
        <v>20</v>
      </c>
      <c r="B313" s="499" t="s">
        <v>494</v>
      </c>
      <c r="C313" s="486"/>
      <c r="D313" s="475"/>
      <c r="E313" s="377"/>
      <c r="F313" s="486"/>
      <c r="G313" s="368"/>
      <c r="H313" s="494"/>
      <c r="I313" s="398"/>
    </row>
    <row r="314" spans="1:10" ht="15" customHeight="1">
      <c r="A314" s="350">
        <v>1</v>
      </c>
      <c r="B314" s="489" t="s">
        <v>734</v>
      </c>
      <c r="C314" s="486"/>
      <c r="D314" s="502"/>
      <c r="E314" s="360"/>
      <c r="F314" s="520"/>
      <c r="G314" s="362"/>
      <c r="H314" s="488"/>
      <c r="I314" s="443">
        <v>0</v>
      </c>
      <c r="J314" s="33"/>
    </row>
    <row r="315" spans="1:10" ht="15" customHeight="1">
      <c r="A315" s="350">
        <v>2</v>
      </c>
      <c r="B315" s="489" t="s">
        <v>735</v>
      </c>
      <c r="C315" s="486"/>
      <c r="D315" s="502"/>
      <c r="E315" s="360"/>
      <c r="F315" s="520"/>
      <c r="G315" s="362"/>
      <c r="H315" s="488"/>
      <c r="I315" s="443">
        <v>0</v>
      </c>
    </row>
    <row r="316" spans="1:10" ht="15" customHeight="1">
      <c r="A316" s="493"/>
      <c r="B316" s="489"/>
      <c r="C316" s="486"/>
      <c r="D316" s="475"/>
      <c r="E316" s="377"/>
      <c r="F316" s="494"/>
      <c r="G316" s="368"/>
      <c r="H316" s="494"/>
      <c r="I316" s="379"/>
    </row>
    <row r="317" spans="1:10" ht="15" customHeight="1">
      <c r="A317" s="493" t="s">
        <v>388</v>
      </c>
      <c r="B317" s="495" t="s">
        <v>496</v>
      </c>
      <c r="C317" s="496"/>
      <c r="D317" s="497"/>
      <c r="E317" s="384"/>
      <c r="F317" s="498"/>
      <c r="G317" s="386"/>
      <c r="H317" s="498"/>
      <c r="I317" s="458">
        <f>SUM(I314:I316)</f>
        <v>0</v>
      </c>
    </row>
    <row r="318" spans="1:10" ht="15" customHeight="1">
      <c r="A318" s="493"/>
      <c r="B318" s="499"/>
      <c r="C318" s="486"/>
      <c r="D318" s="475"/>
      <c r="E318" s="377"/>
      <c r="F318" s="494"/>
      <c r="G318" s="368"/>
      <c r="H318" s="494"/>
      <c r="I318" s="398"/>
    </row>
    <row r="319" spans="1:10" ht="15" customHeight="1">
      <c r="A319" s="500">
        <v>21</v>
      </c>
      <c r="B319" s="530" t="s">
        <v>556</v>
      </c>
      <c r="C319" s="531"/>
      <c r="D319" s="532"/>
      <c r="E319" s="377"/>
      <c r="F319" s="494"/>
      <c r="G319" s="368"/>
      <c r="H319" s="494"/>
      <c r="I319" s="398"/>
    </row>
    <row r="320" spans="1:10" ht="15" customHeight="1">
      <c r="A320" s="350">
        <v>1</v>
      </c>
      <c r="B320" s="489" t="s">
        <v>557</v>
      </c>
      <c r="C320" s="486"/>
      <c r="D320" s="487"/>
      <c r="E320" s="354"/>
      <c r="F320" s="501"/>
      <c r="G320" s="356"/>
      <c r="H320" s="488"/>
      <c r="I320" s="400">
        <v>0</v>
      </c>
    </row>
    <row r="321" spans="1:9" ht="15" customHeight="1">
      <c r="A321" s="350">
        <v>2</v>
      </c>
      <c r="B321" s="489" t="s">
        <v>558</v>
      </c>
      <c r="C321" s="486"/>
      <c r="D321" s="502"/>
      <c r="E321" s="360"/>
      <c r="F321" s="503"/>
      <c r="G321" s="362"/>
      <c r="H321" s="488"/>
      <c r="I321" s="440">
        <v>0</v>
      </c>
    </row>
    <row r="322" spans="1:9" ht="15" customHeight="1">
      <c r="A322" s="350">
        <v>3</v>
      </c>
      <c r="B322" s="489" t="s">
        <v>559</v>
      </c>
      <c r="C322" s="486"/>
      <c r="D322" s="502"/>
      <c r="E322" s="360"/>
      <c r="F322" s="503"/>
      <c r="G322" s="362"/>
      <c r="H322" s="488"/>
      <c r="I322" s="440">
        <v>0</v>
      </c>
    </row>
    <row r="323" spans="1:9" ht="15" customHeight="1">
      <c r="A323" s="350">
        <v>4</v>
      </c>
      <c r="B323" s="489" t="s">
        <v>736</v>
      </c>
      <c r="C323" s="519"/>
      <c r="D323" s="486" t="s">
        <v>737</v>
      </c>
      <c r="E323" s="377">
        <v>0</v>
      </c>
      <c r="F323" s="368" t="s">
        <v>411</v>
      </c>
      <c r="G323" s="356">
        <v>0</v>
      </c>
      <c r="H323" s="488"/>
      <c r="I323" s="440">
        <f>E323*G323*C323</f>
        <v>0</v>
      </c>
    </row>
    <row r="324" spans="1:9" ht="15" customHeight="1">
      <c r="A324" s="350">
        <v>5</v>
      </c>
      <c r="B324" s="489" t="s">
        <v>738</v>
      </c>
      <c r="C324" s="519"/>
      <c r="D324" s="486" t="s">
        <v>737</v>
      </c>
      <c r="E324" s="377">
        <v>0</v>
      </c>
      <c r="F324" s="368" t="s">
        <v>411</v>
      </c>
      <c r="G324" s="362">
        <v>0</v>
      </c>
      <c r="H324" s="488"/>
      <c r="I324" s="440">
        <f>E324*G324*C324</f>
        <v>0</v>
      </c>
    </row>
    <row r="325" spans="1:9" ht="15" customHeight="1">
      <c r="A325" s="350">
        <v>6</v>
      </c>
      <c r="B325" s="489" t="s">
        <v>601</v>
      </c>
      <c r="C325" s="486"/>
      <c r="D325" s="487"/>
      <c r="E325" s="354"/>
      <c r="F325" s="501"/>
      <c r="G325" s="356"/>
      <c r="H325" s="488"/>
      <c r="I325" s="440">
        <v>0</v>
      </c>
    </row>
    <row r="326" spans="1:9" ht="15" customHeight="1">
      <c r="A326" s="350">
        <v>7</v>
      </c>
      <c r="B326" s="489" t="s">
        <v>600</v>
      </c>
      <c r="C326" s="486"/>
      <c r="D326" s="502"/>
      <c r="E326" s="360"/>
      <c r="F326" s="503"/>
      <c r="G326" s="362"/>
      <c r="H326" s="488"/>
      <c r="I326" s="440">
        <v>0</v>
      </c>
    </row>
    <row r="327" spans="1:9" ht="15" customHeight="1">
      <c r="A327" s="350">
        <v>8</v>
      </c>
      <c r="B327" s="489" t="s">
        <v>739</v>
      </c>
      <c r="C327" s="486"/>
      <c r="D327" s="502"/>
      <c r="E327" s="360"/>
      <c r="F327" s="503"/>
      <c r="G327" s="362"/>
      <c r="H327" s="488"/>
      <c r="I327" s="440">
        <v>0</v>
      </c>
    </row>
    <row r="328" spans="1:9" ht="15" customHeight="1">
      <c r="A328" s="350">
        <v>9</v>
      </c>
      <c r="B328" s="489" t="s">
        <v>560</v>
      </c>
      <c r="C328" s="486"/>
      <c r="D328" s="502"/>
      <c r="E328" s="360"/>
      <c r="F328" s="503"/>
      <c r="G328" s="362"/>
      <c r="H328" s="488"/>
      <c r="I328" s="440">
        <v>0</v>
      </c>
    </row>
    <row r="329" spans="1:9" ht="15" customHeight="1">
      <c r="A329" s="350">
        <v>10</v>
      </c>
      <c r="B329" s="489" t="s">
        <v>740</v>
      </c>
      <c r="C329" s="486"/>
      <c r="D329" s="502"/>
      <c r="E329" s="360"/>
      <c r="F329" s="503"/>
      <c r="G329" s="362"/>
      <c r="H329" s="488"/>
      <c r="I329" s="400">
        <v>0</v>
      </c>
    </row>
    <row r="330" spans="1:9" ht="15" customHeight="1">
      <c r="A330" s="350">
        <v>11</v>
      </c>
      <c r="B330" s="489" t="s">
        <v>741</v>
      </c>
      <c r="C330" s="486"/>
      <c r="D330" s="502"/>
      <c r="E330" s="360"/>
      <c r="F330" s="503"/>
      <c r="G330" s="362"/>
      <c r="H330" s="488"/>
      <c r="I330" s="400">
        <v>0</v>
      </c>
    </row>
    <row r="331" spans="1:9" ht="15" customHeight="1">
      <c r="A331" s="350">
        <v>12</v>
      </c>
      <c r="B331" s="489" t="s">
        <v>518</v>
      </c>
      <c r="C331" s="486"/>
      <c r="D331" s="502"/>
      <c r="E331" s="360"/>
      <c r="F331" s="503"/>
      <c r="G331" s="362"/>
      <c r="H331" s="488"/>
      <c r="I331" s="400">
        <v>0</v>
      </c>
    </row>
    <row r="332" spans="1:9" ht="15" customHeight="1">
      <c r="A332" s="350"/>
      <c r="B332" s="489"/>
      <c r="C332" s="486"/>
      <c r="D332" s="475"/>
      <c r="E332" s="377"/>
      <c r="F332" s="494"/>
      <c r="G332" s="368"/>
      <c r="H332" s="494"/>
      <c r="I332" s="358"/>
    </row>
    <row r="333" spans="1:9" ht="15" customHeight="1">
      <c r="A333" s="493" t="s">
        <v>388</v>
      </c>
      <c r="B333" s="495" t="s">
        <v>529</v>
      </c>
      <c r="C333" s="496"/>
      <c r="D333" s="497"/>
      <c r="E333" s="384"/>
      <c r="F333" s="498"/>
      <c r="G333" s="386"/>
      <c r="H333" s="556"/>
      <c r="I333" s="557">
        <f>SUM(I320:I332)</f>
        <v>0</v>
      </c>
    </row>
    <row r="334" spans="1:9" ht="15" customHeight="1">
      <c r="A334" s="493"/>
      <c r="B334" s="499"/>
      <c r="C334" s="486"/>
      <c r="D334" s="475"/>
      <c r="E334" s="377"/>
      <c r="F334" s="494"/>
      <c r="G334" s="368"/>
      <c r="H334" s="494"/>
      <c r="I334" s="379"/>
    </row>
    <row r="335" spans="1:9" ht="15" customHeight="1">
      <c r="A335" s="500">
        <v>22</v>
      </c>
      <c r="B335" s="499" t="s">
        <v>530</v>
      </c>
      <c r="C335" s="486"/>
      <c r="D335" s="475"/>
      <c r="E335" s="377"/>
      <c r="F335" s="494"/>
      <c r="G335" s="368"/>
      <c r="H335" s="494"/>
      <c r="I335" s="398"/>
    </row>
    <row r="336" spans="1:9" ht="15" customHeight="1">
      <c r="A336" s="350">
        <v>1</v>
      </c>
      <c r="B336" s="489" t="s">
        <v>734</v>
      </c>
      <c r="C336" s="486"/>
      <c r="D336" s="487"/>
      <c r="E336" s="354"/>
      <c r="F336" s="501"/>
      <c r="G336" s="356"/>
      <c r="H336" s="488"/>
      <c r="I336" s="443">
        <v>0</v>
      </c>
    </row>
    <row r="337" spans="1:9" ht="15" customHeight="1">
      <c r="A337" s="350">
        <v>2</v>
      </c>
      <c r="B337" s="489" t="s">
        <v>531</v>
      </c>
      <c r="C337" s="486"/>
      <c r="D337" s="475"/>
      <c r="E337" s="377"/>
      <c r="F337" s="494"/>
      <c r="G337" s="368"/>
      <c r="H337" s="494"/>
      <c r="I337" s="443">
        <v>0</v>
      </c>
    </row>
    <row r="338" spans="1:9" ht="15" customHeight="1">
      <c r="A338" s="493"/>
      <c r="B338" s="489"/>
      <c r="C338" s="486"/>
      <c r="D338" s="475"/>
      <c r="E338" s="377"/>
      <c r="F338" s="494"/>
      <c r="G338" s="368"/>
      <c r="H338" s="494"/>
      <c r="I338" s="379"/>
    </row>
    <row r="339" spans="1:9" ht="15" customHeight="1">
      <c r="A339" s="493" t="s">
        <v>388</v>
      </c>
      <c r="B339" s="495" t="s">
        <v>532</v>
      </c>
      <c r="C339" s="496"/>
      <c r="D339" s="497"/>
      <c r="E339" s="384"/>
      <c r="F339" s="498"/>
      <c r="G339" s="386"/>
      <c r="H339" s="498"/>
      <c r="I339" s="458">
        <f>SUM(I336:I338)</f>
        <v>0</v>
      </c>
    </row>
    <row r="340" spans="1:9" ht="15" customHeight="1">
      <c r="A340" s="558"/>
      <c r="B340" s="559"/>
      <c r="C340" s="515"/>
      <c r="D340" s="559"/>
      <c r="E340" s="560"/>
      <c r="F340" s="559"/>
      <c r="G340" s="561"/>
      <c r="H340" s="559"/>
      <c r="I340" s="562"/>
    </row>
    <row r="341" spans="1:9" ht="15" customHeight="1">
      <c r="A341" s="500">
        <v>23</v>
      </c>
      <c r="B341" s="499" t="s">
        <v>533</v>
      </c>
      <c r="C341" s="486"/>
      <c r="D341" s="563"/>
      <c r="E341" s="564"/>
      <c r="F341" s="494"/>
      <c r="G341" s="368"/>
      <c r="H341" s="494"/>
      <c r="I341" s="398"/>
    </row>
    <row r="342" spans="1:9" ht="15" customHeight="1">
      <c r="A342" s="350">
        <v>1</v>
      </c>
      <c r="B342" s="489" t="s">
        <v>516</v>
      </c>
      <c r="C342" s="486"/>
      <c r="D342" s="487"/>
      <c r="E342" s="354"/>
      <c r="F342" s="501"/>
      <c r="G342" s="356"/>
      <c r="H342" s="488"/>
      <c r="I342" s="443">
        <v>0</v>
      </c>
    </row>
    <row r="343" spans="1:9" ht="15" customHeight="1">
      <c r="A343" s="350">
        <v>2</v>
      </c>
      <c r="B343" s="489" t="s">
        <v>740</v>
      </c>
      <c r="C343" s="486"/>
      <c r="D343" s="502"/>
      <c r="E343" s="360"/>
      <c r="F343" s="503"/>
      <c r="G343" s="362"/>
      <c r="H343" s="488"/>
      <c r="I343" s="442">
        <v>0</v>
      </c>
    </row>
    <row r="344" spans="1:9" ht="15" customHeight="1">
      <c r="A344" s="350">
        <v>3</v>
      </c>
      <c r="B344" s="489" t="s">
        <v>515</v>
      </c>
      <c r="C344" s="486"/>
      <c r="D344" s="502"/>
      <c r="E344" s="360"/>
      <c r="F344" s="503"/>
      <c r="G344" s="362"/>
      <c r="H344" s="488"/>
      <c r="I344" s="442">
        <v>0</v>
      </c>
    </row>
    <row r="345" spans="1:9" ht="15" customHeight="1">
      <c r="A345" s="350">
        <v>4</v>
      </c>
      <c r="B345" s="489" t="s">
        <v>511</v>
      </c>
      <c r="C345" s="486"/>
      <c r="D345" s="502"/>
      <c r="E345" s="360"/>
      <c r="F345" s="503"/>
      <c r="G345" s="362"/>
      <c r="H345" s="488"/>
      <c r="I345" s="442">
        <v>0</v>
      </c>
    </row>
    <row r="346" spans="1:9" s="33" customFormat="1" ht="15" customHeight="1">
      <c r="A346" s="508">
        <v>5</v>
      </c>
      <c r="B346" s="485" t="s">
        <v>512</v>
      </c>
      <c r="C346" s="510"/>
      <c r="D346" s="511"/>
      <c r="E346" s="512"/>
      <c r="F346" s="513"/>
      <c r="G346" s="466"/>
      <c r="H346" s="514"/>
      <c r="I346" s="440">
        <v>0</v>
      </c>
    </row>
    <row r="347" spans="1:9" s="33" customFormat="1" ht="15" customHeight="1">
      <c r="A347" s="508">
        <v>6</v>
      </c>
      <c r="B347" s="485" t="s">
        <v>513</v>
      </c>
      <c r="C347" s="510"/>
      <c r="D347" s="511"/>
      <c r="E347" s="512"/>
      <c r="F347" s="513"/>
      <c r="G347" s="466"/>
      <c r="H347" s="514"/>
      <c r="I347" s="440">
        <v>0</v>
      </c>
    </row>
    <row r="348" spans="1:9" s="33" customFormat="1" ht="15" customHeight="1">
      <c r="A348" s="508">
        <v>7</v>
      </c>
      <c r="B348" s="485" t="s">
        <v>514</v>
      </c>
      <c r="C348" s="510"/>
      <c r="D348" s="511"/>
      <c r="E348" s="512"/>
      <c r="F348" s="513"/>
      <c r="G348" s="466"/>
      <c r="H348" s="514"/>
      <c r="I348" s="440">
        <v>0</v>
      </c>
    </row>
    <row r="349" spans="1:9" ht="15" customHeight="1">
      <c r="A349" s="350">
        <v>8</v>
      </c>
      <c r="B349" s="489" t="s">
        <v>551</v>
      </c>
      <c r="C349" s="486"/>
      <c r="D349" s="502"/>
      <c r="E349" s="360"/>
      <c r="F349" s="503"/>
      <c r="G349" s="362"/>
      <c r="H349" s="488"/>
      <c r="I349" s="443">
        <v>0</v>
      </c>
    </row>
    <row r="350" spans="1:9" ht="15" customHeight="1">
      <c r="A350" s="350">
        <v>9</v>
      </c>
      <c r="B350" s="489" t="s">
        <v>742</v>
      </c>
      <c r="C350" s="486"/>
      <c r="D350" s="502"/>
      <c r="E350" s="360"/>
      <c r="F350" s="503"/>
      <c r="G350" s="362"/>
      <c r="H350" s="488"/>
      <c r="I350" s="443">
        <v>0</v>
      </c>
    </row>
    <row r="351" spans="1:9" ht="15" customHeight="1">
      <c r="A351" s="350">
        <v>10</v>
      </c>
      <c r="B351" s="489" t="s">
        <v>517</v>
      </c>
      <c r="C351" s="486"/>
      <c r="D351" s="502"/>
      <c r="E351" s="360"/>
      <c r="F351" s="503"/>
      <c r="G351" s="362"/>
      <c r="H351" s="488"/>
      <c r="I351" s="443">
        <v>0</v>
      </c>
    </row>
    <row r="352" spans="1:9" ht="15" customHeight="1">
      <c r="A352" s="350">
        <v>11</v>
      </c>
      <c r="B352" s="489" t="s">
        <v>403</v>
      </c>
      <c r="C352" s="486"/>
      <c r="D352" s="502"/>
      <c r="E352" s="360"/>
      <c r="F352" s="503"/>
      <c r="G352" s="362"/>
      <c r="H352" s="488"/>
      <c r="I352" s="358">
        <v>0</v>
      </c>
    </row>
    <row r="353" spans="1:26" ht="15" customHeight="1">
      <c r="A353" s="350"/>
      <c r="B353" s="489"/>
      <c r="C353" s="486"/>
      <c r="D353" s="475"/>
      <c r="E353" s="377"/>
      <c r="F353" s="494"/>
      <c r="G353" s="368"/>
      <c r="H353" s="494"/>
      <c r="I353" s="379"/>
    </row>
    <row r="354" spans="1:26" ht="15" customHeight="1">
      <c r="A354" s="493" t="s">
        <v>388</v>
      </c>
      <c r="B354" s="495" t="s">
        <v>534</v>
      </c>
      <c r="C354" s="496"/>
      <c r="D354" s="497"/>
      <c r="E354" s="384"/>
      <c r="F354" s="498"/>
      <c r="G354" s="386"/>
      <c r="H354" s="498"/>
      <c r="I354" s="458">
        <f>SUM(I342:I353)</f>
        <v>0</v>
      </c>
    </row>
    <row r="355" spans="1:26" ht="15" customHeight="1">
      <c r="A355" s="565"/>
      <c r="B355" s="566"/>
      <c r="C355" s="567"/>
      <c r="D355" s="568"/>
      <c r="E355" s="569"/>
      <c r="F355" s="570"/>
      <c r="G355" s="571"/>
      <c r="H355" s="570"/>
      <c r="I355" s="459"/>
    </row>
    <row r="356" spans="1:26" ht="15" customHeight="1">
      <c r="A356" s="572" t="s">
        <v>743</v>
      </c>
      <c r="B356" s="532"/>
      <c r="C356" s="531"/>
      <c r="D356" s="475"/>
      <c r="E356" s="377"/>
      <c r="F356" s="494"/>
      <c r="G356" s="368"/>
      <c r="H356" s="488"/>
      <c r="I356" s="443">
        <f>I62+I76+I86+I127+I156+I170+I182+I199+I204+I213+I234+I255+I273+I280+I294+I311+I317+I333+I339+I354</f>
        <v>0</v>
      </c>
    </row>
    <row r="357" spans="1:26" ht="15" customHeight="1">
      <c r="A357" s="493"/>
      <c r="B357" s="489"/>
      <c r="C357" s="486"/>
      <c r="D357" s="475"/>
      <c r="E357" s="377"/>
      <c r="F357" s="494"/>
      <c r="G357" s="368"/>
      <c r="H357" s="494"/>
      <c r="I357" s="459"/>
    </row>
    <row r="358" spans="1:26" ht="15" customHeight="1">
      <c r="A358" s="565"/>
      <c r="B358" s="573"/>
      <c r="C358" s="567"/>
      <c r="D358" s="568"/>
      <c r="E358" s="569"/>
      <c r="F358" s="570"/>
      <c r="G358" s="571"/>
      <c r="H358" s="570"/>
      <c r="I358" s="459"/>
    </row>
    <row r="359" spans="1:26" ht="15" customHeight="1">
      <c r="A359" s="572" t="s">
        <v>744</v>
      </c>
      <c r="B359" s="532"/>
      <c r="C359" s="531"/>
      <c r="D359" s="532"/>
      <c r="E359" s="377"/>
      <c r="F359" s="494"/>
      <c r="G359" s="368"/>
      <c r="H359" s="488"/>
      <c r="I359" s="443">
        <f>I39+I356</f>
        <v>0</v>
      </c>
    </row>
    <row r="360" spans="1:26" ht="15" customHeight="1">
      <c r="A360" s="574"/>
      <c r="B360" s="575"/>
      <c r="C360" s="576"/>
      <c r="D360" s="577"/>
      <c r="E360" s="578"/>
      <c r="F360" s="579"/>
      <c r="G360" s="580"/>
      <c r="H360" s="579"/>
      <c r="I360" s="398"/>
    </row>
    <row r="361" spans="1:26" ht="15" customHeight="1">
      <c r="A361" s="500">
        <v>24</v>
      </c>
      <c r="B361" s="530" t="s">
        <v>745</v>
      </c>
      <c r="C361" s="531"/>
      <c r="D361" s="532"/>
      <c r="E361" s="560"/>
      <c r="F361" s="532"/>
      <c r="G361" s="581"/>
      <c r="H361" s="494"/>
      <c r="I361" s="379"/>
    </row>
    <row r="362" spans="1:26" ht="15" customHeight="1">
      <c r="A362" s="582"/>
      <c r="B362" s="489"/>
      <c r="C362" s="486"/>
      <c r="D362" s="475"/>
      <c r="E362" s="377"/>
      <c r="F362" s="494"/>
      <c r="G362" s="368"/>
      <c r="H362" s="494"/>
      <c r="I362" s="398"/>
    </row>
    <row r="363" spans="1:26" ht="15" customHeight="1">
      <c r="A363" s="350">
        <v>1</v>
      </c>
      <c r="B363" s="489" t="s">
        <v>581</v>
      </c>
      <c r="C363" s="486" t="s">
        <v>422</v>
      </c>
      <c r="D363" s="487">
        <f>I359</f>
        <v>0</v>
      </c>
      <c r="E363" s="377" t="s">
        <v>386</v>
      </c>
      <c r="F363" s="475"/>
      <c r="G363" s="583" t="s">
        <v>423</v>
      </c>
      <c r="H363" s="488"/>
      <c r="I363" s="443" t="e">
        <f>D363*G363</f>
        <v>#VALUE!</v>
      </c>
    </row>
    <row r="364" spans="1:26" s="33" customFormat="1" ht="15" customHeight="1">
      <c r="A364" s="350">
        <v>2</v>
      </c>
      <c r="B364" s="489" t="s">
        <v>582</v>
      </c>
      <c r="C364" s="510" t="s">
        <v>422</v>
      </c>
      <c r="D364" s="511">
        <f>I359</f>
        <v>0</v>
      </c>
      <c r="E364" s="432" t="s">
        <v>386</v>
      </c>
      <c r="F364" s="584"/>
      <c r="G364" s="585" t="s">
        <v>423</v>
      </c>
      <c r="H364" s="514"/>
      <c r="I364" s="400" t="e">
        <f>D364*G364</f>
        <v>#VALUE!</v>
      </c>
    </row>
    <row r="365" spans="1:26" s="33" customFormat="1" ht="15" customHeight="1">
      <c r="A365" s="350">
        <v>3</v>
      </c>
      <c r="B365" s="489" t="s">
        <v>280</v>
      </c>
      <c r="C365" s="510" t="s">
        <v>422</v>
      </c>
      <c r="D365" s="511">
        <f>I359</f>
        <v>0</v>
      </c>
      <c r="E365" s="432" t="s">
        <v>386</v>
      </c>
      <c r="F365" s="584"/>
      <c r="G365" s="585" t="s">
        <v>423</v>
      </c>
      <c r="H365" s="586"/>
      <c r="I365" s="400" t="e">
        <f>D365*G365</f>
        <v>#VALUE!</v>
      </c>
    </row>
    <row r="366" spans="1:26" s="3" customFormat="1" ht="15.75" customHeight="1">
      <c r="A366" s="350">
        <v>4</v>
      </c>
      <c r="B366" s="587" t="s">
        <v>580</v>
      </c>
      <c r="C366" s="510" t="s">
        <v>422</v>
      </c>
      <c r="D366" s="511">
        <f t="shared" ref="D366:D368" si="2">I360</f>
        <v>0</v>
      </c>
      <c r="E366" s="432" t="s">
        <v>386</v>
      </c>
      <c r="F366" s="584"/>
      <c r="G366" s="585" t="s">
        <v>423</v>
      </c>
      <c r="H366" s="588">
        <f t="shared" ref="H366:H368" si="3">SUM(F366:G366)</f>
        <v>0</v>
      </c>
      <c r="I366" s="400" t="e">
        <f t="shared" ref="I366:I368" si="4">D366*G366</f>
        <v>#VALUE!</v>
      </c>
      <c r="J366" s="2"/>
      <c r="K366" s="2"/>
      <c r="L366" s="2"/>
      <c r="M366" s="2"/>
      <c r="N366" s="2"/>
      <c r="O366" s="2"/>
      <c r="P366" s="2"/>
      <c r="Q366" s="2"/>
      <c r="R366" s="2"/>
      <c r="S366" s="2"/>
      <c r="T366" s="2"/>
      <c r="U366" s="2"/>
      <c r="V366" s="2"/>
      <c r="W366" s="2"/>
      <c r="X366" s="2"/>
      <c r="Y366" s="2"/>
      <c r="Z366" s="2"/>
    </row>
    <row r="367" spans="1:26" s="3" customFormat="1" ht="15.75" customHeight="1">
      <c r="A367" s="350">
        <v>5</v>
      </c>
      <c r="B367" s="587" t="s">
        <v>583</v>
      </c>
      <c r="C367" s="510" t="s">
        <v>422</v>
      </c>
      <c r="D367" s="511">
        <f t="shared" si="2"/>
        <v>0</v>
      </c>
      <c r="E367" s="432" t="s">
        <v>386</v>
      </c>
      <c r="F367" s="584"/>
      <c r="G367" s="585" t="s">
        <v>423</v>
      </c>
      <c r="H367" s="588">
        <f t="shared" si="3"/>
        <v>0</v>
      </c>
      <c r="I367" s="400" t="e">
        <f t="shared" si="4"/>
        <v>#VALUE!</v>
      </c>
      <c r="J367" s="2"/>
      <c r="K367" s="2"/>
      <c r="L367" s="2"/>
      <c r="M367" s="2"/>
      <c r="N367" s="2"/>
      <c r="O367" s="2"/>
      <c r="P367" s="2"/>
      <c r="Q367" s="2"/>
      <c r="R367" s="2"/>
      <c r="S367" s="2"/>
      <c r="T367" s="2"/>
      <c r="U367" s="2"/>
      <c r="V367" s="2"/>
      <c r="W367" s="2"/>
      <c r="X367" s="2"/>
      <c r="Y367" s="2"/>
      <c r="Z367" s="2"/>
    </row>
    <row r="368" spans="1:26" s="3" customFormat="1" ht="15.75" customHeight="1">
      <c r="A368" s="350">
        <v>6</v>
      </c>
      <c r="B368" s="587" t="s">
        <v>584</v>
      </c>
      <c r="C368" s="510" t="s">
        <v>422</v>
      </c>
      <c r="D368" s="511">
        <f t="shared" si="2"/>
        <v>0</v>
      </c>
      <c r="E368" s="432" t="s">
        <v>386</v>
      </c>
      <c r="F368" s="584"/>
      <c r="G368" s="588"/>
      <c r="H368" s="588">
        <f t="shared" si="3"/>
        <v>0</v>
      </c>
      <c r="I368" s="400">
        <f t="shared" si="4"/>
        <v>0</v>
      </c>
      <c r="J368" s="2"/>
      <c r="K368" s="2"/>
      <c r="L368" s="2"/>
      <c r="M368" s="2"/>
      <c r="N368" s="2"/>
      <c r="O368" s="2"/>
      <c r="P368" s="2"/>
      <c r="Q368" s="2"/>
      <c r="R368" s="2"/>
      <c r="S368" s="2"/>
      <c r="T368" s="2"/>
      <c r="U368" s="2"/>
      <c r="V368" s="2"/>
      <c r="W368" s="2"/>
      <c r="X368" s="2"/>
      <c r="Y368" s="2"/>
      <c r="Z368" s="2"/>
    </row>
    <row r="369" spans="1:9" ht="15" customHeight="1">
      <c r="A369" s="493"/>
      <c r="B369" s="489"/>
      <c r="C369" s="486"/>
      <c r="D369" s="475"/>
      <c r="E369" s="377"/>
      <c r="F369" s="494"/>
      <c r="G369" s="368"/>
      <c r="H369" s="494"/>
      <c r="I369" s="379"/>
    </row>
    <row r="370" spans="1:9" ht="15" customHeight="1">
      <c r="A370" s="493" t="s">
        <v>388</v>
      </c>
      <c r="B370" s="495" t="s">
        <v>535</v>
      </c>
      <c r="C370" s="496"/>
      <c r="D370" s="497"/>
      <c r="E370" s="384"/>
      <c r="F370" s="498"/>
      <c r="G370" s="386"/>
      <c r="H370" s="498"/>
      <c r="I370" s="458" t="e">
        <f>SUM(I363:I369)</f>
        <v>#VALUE!</v>
      </c>
    </row>
    <row r="371" spans="1:9" ht="15" customHeight="1">
      <c r="A371" s="589"/>
      <c r="B371" s="590"/>
      <c r="C371" s="590"/>
      <c r="D371" s="590"/>
      <c r="E371" s="590"/>
      <c r="F371" s="590"/>
      <c r="G371" s="590"/>
      <c r="H371" s="590"/>
      <c r="I371" s="591"/>
    </row>
    <row r="372" spans="1:9" ht="20" thickBot="1">
      <c r="A372" s="592" t="s">
        <v>435</v>
      </c>
      <c r="B372" s="593"/>
      <c r="C372" s="594"/>
      <c r="D372" s="595"/>
      <c r="E372" s="596"/>
      <c r="F372" s="597"/>
      <c r="G372" s="598"/>
      <c r="H372" s="597"/>
      <c r="I372" s="599" t="e">
        <f>I359+I370</f>
        <v>#VALUE!</v>
      </c>
    </row>
    <row r="373" spans="1:9">
      <c r="A373" s="600"/>
      <c r="B373" s="600"/>
      <c r="C373" s="601"/>
      <c r="D373" s="600"/>
      <c r="E373" s="602"/>
      <c r="F373" s="600"/>
      <c r="G373" s="603"/>
      <c r="H373" s="600"/>
      <c r="I373" s="600"/>
    </row>
    <row r="374" spans="1:9">
      <c r="A374" s="600"/>
      <c r="B374" s="600"/>
      <c r="C374" s="601"/>
      <c r="D374" s="600"/>
      <c r="E374" s="602"/>
      <c r="F374" s="600"/>
      <c r="G374" s="603"/>
      <c r="H374" s="600"/>
      <c r="I374" s="600"/>
    </row>
    <row r="375" spans="1:9" ht="14" customHeight="1">
      <c r="A375" s="604" t="s">
        <v>491</v>
      </c>
      <c r="B375" s="604"/>
      <c r="C375" s="604"/>
      <c r="D375" s="604"/>
      <c r="E375" s="604"/>
      <c r="F375" s="604"/>
      <c r="G375" s="604"/>
      <c r="H375" s="604"/>
      <c r="I375" s="604"/>
    </row>
    <row r="376" spans="1:9">
      <c r="A376" s="604"/>
      <c r="B376" s="604"/>
      <c r="C376" s="604"/>
      <c r="D376" s="604"/>
      <c r="E376" s="604"/>
      <c r="F376" s="604"/>
      <c r="G376" s="604"/>
      <c r="H376" s="604"/>
      <c r="I376" s="604"/>
    </row>
    <row r="377" spans="1:9">
      <c r="A377" s="600"/>
      <c r="B377" s="600"/>
      <c r="C377" s="601"/>
      <c r="D377" s="600"/>
      <c r="E377" s="602"/>
      <c r="F377" s="600"/>
      <c r="G377" s="603"/>
      <c r="H377" s="600"/>
      <c r="I377" s="600"/>
    </row>
    <row r="378" spans="1:9">
      <c r="A378" s="600"/>
      <c r="B378" s="600"/>
      <c r="C378" s="601"/>
      <c r="D378" s="600"/>
      <c r="E378" s="602"/>
      <c r="F378" s="600"/>
      <c r="G378" s="603"/>
      <c r="H378" s="600"/>
      <c r="I378" s="600"/>
    </row>
    <row r="379" spans="1:9">
      <c r="A379" s="600"/>
      <c r="B379" s="600"/>
      <c r="C379" s="601"/>
      <c r="D379" s="600"/>
      <c r="E379" s="602"/>
      <c r="F379" s="600"/>
      <c r="G379" s="603"/>
      <c r="H379" s="600"/>
      <c r="I379" s="600"/>
    </row>
    <row r="380" spans="1:9">
      <c r="A380" s="600"/>
      <c r="B380" s="600"/>
      <c r="C380" s="601"/>
      <c r="D380" s="600"/>
      <c r="E380" s="602"/>
      <c r="F380" s="600"/>
      <c r="G380" s="603"/>
      <c r="H380" s="600"/>
      <c r="I380" s="600"/>
    </row>
  </sheetData>
  <mergeCells count="5">
    <mergeCell ref="A1:I1"/>
    <mergeCell ref="J73:J74"/>
    <mergeCell ref="A371:I371"/>
    <mergeCell ref="A2:I2"/>
    <mergeCell ref="A375:I376"/>
  </mergeCells>
  <phoneticPr fontId="35" type="noConversion"/>
  <pageMargins left="0.27" right="0.23" top="0.52" bottom="0.94" header="0.24" footer="0"/>
  <headerFooter alignWithMargins="0"/>
  <rowBreaks count="1" manualBreakCount="1">
    <brk id="213" max="8" man="1"/>
  </rowBreak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5"/>
  <sheetViews>
    <sheetView workbookViewId="0">
      <selection sqref="A1:E1"/>
    </sheetView>
  </sheetViews>
  <sheetFormatPr baseColWidth="10" defaultColWidth="15.19921875" defaultRowHeight="15" customHeight="1"/>
  <cols>
    <col min="1" max="1" width="5" style="97" customWidth="1"/>
    <col min="2" max="2" width="90.19921875" style="97" customWidth="1"/>
    <col min="3" max="4" width="17.59765625" style="97" customWidth="1"/>
    <col min="5" max="5" width="18" style="97" customWidth="1"/>
    <col min="6" max="8" width="17.59765625" style="97" hidden="1" customWidth="1"/>
    <col min="9" max="26" width="11.19921875" style="97" customWidth="1"/>
    <col min="27" max="16384" width="15.19921875" style="97"/>
  </cols>
  <sheetData>
    <row r="1" spans="1:26" ht="15" customHeight="1" thickBot="1">
      <c r="A1" s="327"/>
      <c r="B1" s="328"/>
      <c r="C1" s="328"/>
      <c r="D1" s="328"/>
      <c r="E1" s="328"/>
      <c r="F1" s="50"/>
      <c r="G1" s="50"/>
      <c r="H1" s="50"/>
      <c r="I1" s="96"/>
    </row>
    <row r="2" spans="1:26" ht="15" customHeight="1" thickBot="1">
      <c r="A2" s="324" t="s">
        <v>406</v>
      </c>
      <c r="B2" s="325"/>
      <c r="C2" s="325"/>
      <c r="D2" s="325"/>
      <c r="E2" s="325"/>
      <c r="F2" s="95"/>
      <c r="G2" s="95"/>
      <c r="H2" s="95"/>
      <c r="I2" s="96"/>
    </row>
    <row r="3" spans="1:26" ht="17" thickTop="1">
      <c r="A3" s="98"/>
      <c r="B3" s="99"/>
      <c r="C3" s="318" t="s">
        <v>261</v>
      </c>
      <c r="D3" s="319"/>
      <c r="E3" s="320"/>
      <c r="F3" s="321" t="s">
        <v>294</v>
      </c>
      <c r="G3" s="322"/>
      <c r="H3" s="323"/>
      <c r="I3" s="96"/>
      <c r="J3" s="96"/>
      <c r="K3" s="96"/>
      <c r="L3" s="96"/>
      <c r="M3" s="96"/>
      <c r="N3" s="96"/>
      <c r="O3" s="96"/>
      <c r="P3" s="96"/>
      <c r="Q3" s="96"/>
      <c r="R3" s="96"/>
      <c r="S3" s="96"/>
      <c r="T3" s="96"/>
      <c r="U3" s="96"/>
      <c r="V3" s="96"/>
      <c r="W3" s="96"/>
      <c r="X3" s="96"/>
      <c r="Y3" s="96"/>
      <c r="Z3" s="96"/>
    </row>
    <row r="4" spans="1:26" ht="15.75" customHeight="1">
      <c r="A4" s="100">
        <v>1</v>
      </c>
      <c r="B4" s="101" t="s">
        <v>285</v>
      </c>
      <c r="C4" s="102" t="s">
        <v>262</v>
      </c>
      <c r="D4" s="103" t="s">
        <v>404</v>
      </c>
      <c r="E4" s="104" t="s">
        <v>284</v>
      </c>
      <c r="F4" s="103" t="s">
        <v>295</v>
      </c>
      <c r="G4" s="103" t="s">
        <v>296</v>
      </c>
      <c r="H4" s="105" t="s">
        <v>297</v>
      </c>
      <c r="I4" s="106"/>
      <c r="J4" s="106"/>
      <c r="K4" s="106"/>
      <c r="L4" s="106"/>
      <c r="M4" s="106"/>
      <c r="N4" s="106"/>
      <c r="O4" s="106"/>
      <c r="P4" s="106"/>
      <c r="Q4" s="106"/>
      <c r="R4" s="106"/>
      <c r="S4" s="106"/>
      <c r="T4" s="106"/>
      <c r="U4" s="106"/>
      <c r="V4" s="106"/>
      <c r="W4" s="106"/>
      <c r="X4" s="106"/>
      <c r="Y4" s="106"/>
      <c r="Z4" s="106"/>
    </row>
    <row r="5" spans="1:26" ht="15.75" customHeight="1">
      <c r="A5" s="107" t="s">
        <v>405</v>
      </c>
      <c r="B5" s="88" t="s">
        <v>286</v>
      </c>
      <c r="C5" s="108">
        <v>0</v>
      </c>
      <c r="D5" s="108">
        <v>0</v>
      </c>
      <c r="E5" s="109">
        <f t="shared" ref="E5:E18" si="0">SUM(C5:D5)</f>
        <v>0</v>
      </c>
      <c r="F5" s="110"/>
      <c r="G5" s="110"/>
      <c r="H5" s="111">
        <f t="shared" ref="H5:H18" si="1">SUM(F5:G5)</f>
        <v>0</v>
      </c>
      <c r="I5" s="96"/>
      <c r="J5" s="96"/>
      <c r="K5" s="96"/>
      <c r="L5" s="96"/>
      <c r="M5" s="96"/>
      <c r="N5" s="96"/>
      <c r="O5" s="96"/>
      <c r="P5" s="96"/>
      <c r="Q5" s="96"/>
      <c r="R5" s="96"/>
      <c r="S5" s="96"/>
      <c r="T5" s="96"/>
      <c r="U5" s="96"/>
      <c r="V5" s="96"/>
      <c r="W5" s="96"/>
      <c r="X5" s="96"/>
      <c r="Y5" s="96"/>
      <c r="Z5" s="96"/>
    </row>
    <row r="6" spans="1:26" ht="15.75" customHeight="1">
      <c r="A6" s="107" t="s">
        <v>298</v>
      </c>
      <c r="B6" s="88" t="s">
        <v>239</v>
      </c>
      <c r="C6" s="112">
        <v>0</v>
      </c>
      <c r="D6" s="112">
        <v>0</v>
      </c>
      <c r="E6" s="109">
        <f t="shared" si="0"/>
        <v>0</v>
      </c>
      <c r="F6" s="110"/>
      <c r="G6" s="110"/>
      <c r="H6" s="111">
        <f t="shared" si="1"/>
        <v>0</v>
      </c>
      <c r="I6" s="96"/>
      <c r="J6" s="96"/>
      <c r="K6" s="96"/>
      <c r="L6" s="96"/>
      <c r="M6" s="96"/>
      <c r="N6" s="96"/>
      <c r="O6" s="96"/>
      <c r="P6" s="96"/>
      <c r="Q6" s="96"/>
      <c r="R6" s="96"/>
      <c r="S6" s="96"/>
      <c r="T6" s="96"/>
      <c r="U6" s="96"/>
      <c r="V6" s="96"/>
      <c r="W6" s="96"/>
      <c r="X6" s="96"/>
      <c r="Y6" s="96"/>
      <c r="Z6" s="96"/>
    </row>
    <row r="7" spans="1:26" ht="15.75" customHeight="1">
      <c r="A7" s="107" t="s">
        <v>299</v>
      </c>
      <c r="B7" s="88" t="s">
        <v>240</v>
      </c>
      <c r="C7" s="112">
        <v>0</v>
      </c>
      <c r="D7" s="112">
        <v>0</v>
      </c>
      <c r="E7" s="109">
        <f t="shared" si="0"/>
        <v>0</v>
      </c>
      <c r="F7" s="110"/>
      <c r="G7" s="110"/>
      <c r="H7" s="111">
        <f t="shared" si="1"/>
        <v>0</v>
      </c>
      <c r="I7" s="96"/>
      <c r="J7" s="96"/>
      <c r="K7" s="96"/>
      <c r="L7" s="96"/>
      <c r="M7" s="96"/>
      <c r="N7" s="96"/>
      <c r="O7" s="96"/>
      <c r="P7" s="96"/>
      <c r="Q7" s="96"/>
      <c r="R7" s="96"/>
      <c r="S7" s="96"/>
      <c r="T7" s="96"/>
      <c r="U7" s="96"/>
      <c r="V7" s="96"/>
      <c r="W7" s="96"/>
      <c r="X7" s="96"/>
      <c r="Y7" s="96"/>
      <c r="Z7" s="96"/>
    </row>
    <row r="8" spans="1:26" ht="15.75" customHeight="1">
      <c r="A8" s="107" t="s">
        <v>300</v>
      </c>
      <c r="B8" s="88" t="s">
        <v>241</v>
      </c>
      <c r="C8" s="112">
        <v>0</v>
      </c>
      <c r="D8" s="112">
        <v>0</v>
      </c>
      <c r="E8" s="109">
        <f t="shared" si="0"/>
        <v>0</v>
      </c>
      <c r="F8" s="110"/>
      <c r="G8" s="110"/>
      <c r="H8" s="111">
        <f t="shared" si="1"/>
        <v>0</v>
      </c>
      <c r="I8" s="96"/>
      <c r="J8" s="96"/>
      <c r="K8" s="96"/>
      <c r="L8" s="96"/>
      <c r="M8" s="96"/>
      <c r="N8" s="96"/>
      <c r="O8" s="96"/>
      <c r="P8" s="96"/>
      <c r="Q8" s="96"/>
      <c r="R8" s="96"/>
      <c r="S8" s="96"/>
      <c r="T8" s="96"/>
      <c r="U8" s="96"/>
      <c r="V8" s="96"/>
      <c r="W8" s="96"/>
      <c r="X8" s="96"/>
      <c r="Y8" s="96"/>
      <c r="Z8" s="96"/>
    </row>
    <row r="9" spans="1:26" ht="15.75" customHeight="1">
      <c r="A9" s="107" t="s">
        <v>212</v>
      </c>
      <c r="B9" s="88" t="s">
        <v>242</v>
      </c>
      <c r="C9" s="112">
        <v>0</v>
      </c>
      <c r="D9" s="112">
        <v>0</v>
      </c>
      <c r="E9" s="109">
        <f t="shared" si="0"/>
        <v>0</v>
      </c>
      <c r="F9" s="110"/>
      <c r="G9" s="110"/>
      <c r="H9" s="111">
        <f t="shared" si="1"/>
        <v>0</v>
      </c>
      <c r="I9" s="96"/>
      <c r="J9" s="96"/>
      <c r="K9" s="96"/>
      <c r="L9" s="96"/>
      <c r="M9" s="96"/>
      <c r="N9" s="96"/>
      <c r="O9" s="96"/>
      <c r="P9" s="96"/>
      <c r="Q9" s="96"/>
      <c r="R9" s="96"/>
      <c r="S9" s="96"/>
      <c r="T9" s="96"/>
      <c r="U9" s="96"/>
      <c r="V9" s="96"/>
      <c r="W9" s="96"/>
      <c r="X9" s="96"/>
      <c r="Y9" s="96"/>
      <c r="Z9" s="96"/>
    </row>
    <row r="10" spans="1:26" ht="15.75" customHeight="1">
      <c r="A10" s="107" t="s">
        <v>213</v>
      </c>
      <c r="B10" s="88" t="s">
        <v>243</v>
      </c>
      <c r="C10" s="112">
        <v>0</v>
      </c>
      <c r="D10" s="112">
        <v>0</v>
      </c>
      <c r="E10" s="109">
        <f t="shared" si="0"/>
        <v>0</v>
      </c>
      <c r="F10" s="110"/>
      <c r="G10" s="110"/>
      <c r="H10" s="111">
        <f t="shared" si="1"/>
        <v>0</v>
      </c>
      <c r="I10" s="96"/>
      <c r="J10" s="96"/>
      <c r="K10" s="96"/>
      <c r="L10" s="96"/>
      <c r="M10" s="96"/>
      <c r="N10" s="96"/>
      <c r="O10" s="96"/>
      <c r="P10" s="96"/>
      <c r="Q10" s="96"/>
      <c r="R10" s="96"/>
      <c r="S10" s="96"/>
      <c r="T10" s="96"/>
      <c r="U10" s="96"/>
      <c r="V10" s="96"/>
      <c r="W10" s="96"/>
      <c r="X10" s="96"/>
      <c r="Y10" s="96"/>
      <c r="Z10" s="96"/>
    </row>
    <row r="11" spans="1:26" ht="15.75" customHeight="1">
      <c r="A11" s="107" t="s">
        <v>214</v>
      </c>
      <c r="B11" s="88" t="s">
        <v>244</v>
      </c>
      <c r="C11" s="112">
        <v>0</v>
      </c>
      <c r="D11" s="112">
        <v>0</v>
      </c>
      <c r="E11" s="109">
        <f t="shared" si="0"/>
        <v>0</v>
      </c>
      <c r="F11" s="110"/>
      <c r="G11" s="110"/>
      <c r="H11" s="111">
        <f t="shared" si="1"/>
        <v>0</v>
      </c>
      <c r="I11" s="96"/>
      <c r="J11" s="96"/>
      <c r="K11" s="96"/>
      <c r="L11" s="96"/>
      <c r="M11" s="96"/>
      <c r="N11" s="96"/>
      <c r="O11" s="96"/>
      <c r="P11" s="96"/>
      <c r="Q11" s="96"/>
      <c r="R11" s="96"/>
      <c r="S11" s="96"/>
      <c r="T11" s="96"/>
      <c r="U11" s="96"/>
      <c r="V11" s="96"/>
      <c r="W11" s="96"/>
      <c r="X11" s="96"/>
      <c r="Y11" s="96"/>
      <c r="Z11" s="96"/>
    </row>
    <row r="12" spans="1:26" ht="15.75" customHeight="1">
      <c r="A12" s="107" t="s">
        <v>215</v>
      </c>
      <c r="B12" s="88" t="s">
        <v>245</v>
      </c>
      <c r="C12" s="112">
        <v>0</v>
      </c>
      <c r="D12" s="112">
        <v>0</v>
      </c>
      <c r="E12" s="109">
        <f t="shared" si="0"/>
        <v>0</v>
      </c>
      <c r="F12" s="110"/>
      <c r="G12" s="110"/>
      <c r="H12" s="111">
        <f t="shared" si="1"/>
        <v>0</v>
      </c>
      <c r="I12" s="96"/>
      <c r="J12" s="96"/>
      <c r="K12" s="96"/>
      <c r="L12" s="96"/>
      <c r="M12" s="96"/>
      <c r="N12" s="96"/>
      <c r="O12" s="96"/>
      <c r="P12" s="96"/>
      <c r="Q12" s="96"/>
      <c r="R12" s="96"/>
      <c r="S12" s="96"/>
      <c r="T12" s="96"/>
      <c r="U12" s="96"/>
      <c r="V12" s="96"/>
      <c r="W12" s="96"/>
      <c r="X12" s="96"/>
      <c r="Y12" s="96"/>
      <c r="Z12" s="96"/>
    </row>
    <row r="13" spans="1:26" ht="15.75" customHeight="1">
      <c r="A13" s="107" t="s">
        <v>216</v>
      </c>
      <c r="B13" s="88" t="s">
        <v>246</v>
      </c>
      <c r="C13" s="112">
        <v>0</v>
      </c>
      <c r="D13" s="112">
        <v>0</v>
      </c>
      <c r="E13" s="109">
        <f t="shared" si="0"/>
        <v>0</v>
      </c>
      <c r="F13" s="110"/>
      <c r="G13" s="110"/>
      <c r="H13" s="111">
        <f t="shared" si="1"/>
        <v>0</v>
      </c>
      <c r="I13" s="96"/>
      <c r="J13" s="96"/>
      <c r="K13" s="96"/>
      <c r="L13" s="96"/>
      <c r="M13" s="96"/>
      <c r="N13" s="96"/>
      <c r="O13" s="96"/>
      <c r="P13" s="96"/>
      <c r="Q13" s="96"/>
      <c r="R13" s="96"/>
      <c r="S13" s="96"/>
      <c r="T13" s="96"/>
      <c r="U13" s="96"/>
      <c r="V13" s="96"/>
      <c r="W13" s="96"/>
      <c r="X13" s="96"/>
      <c r="Y13" s="96"/>
      <c r="Z13" s="96"/>
    </row>
    <row r="14" spans="1:26" ht="15.75" customHeight="1">
      <c r="A14" s="107" t="s">
        <v>217</v>
      </c>
      <c r="B14" s="88" t="s">
        <v>247</v>
      </c>
      <c r="C14" s="112">
        <v>0</v>
      </c>
      <c r="D14" s="112">
        <v>0</v>
      </c>
      <c r="E14" s="109">
        <f t="shared" si="0"/>
        <v>0</v>
      </c>
      <c r="F14" s="110"/>
      <c r="G14" s="110"/>
      <c r="H14" s="111">
        <f t="shared" si="1"/>
        <v>0</v>
      </c>
      <c r="I14" s="96"/>
      <c r="J14" s="96"/>
      <c r="K14" s="96"/>
      <c r="L14" s="96"/>
      <c r="M14" s="96"/>
      <c r="N14" s="96"/>
      <c r="O14" s="96"/>
      <c r="P14" s="96"/>
      <c r="Q14" s="96"/>
      <c r="R14" s="96"/>
      <c r="S14" s="96"/>
      <c r="T14" s="96"/>
      <c r="U14" s="96"/>
      <c r="V14" s="96"/>
      <c r="W14" s="96"/>
      <c r="X14" s="96"/>
      <c r="Y14" s="96"/>
      <c r="Z14" s="96"/>
    </row>
    <row r="15" spans="1:26" ht="15.75" customHeight="1">
      <c r="A15" s="107" t="s">
        <v>218</v>
      </c>
      <c r="B15" s="88" t="s">
        <v>248</v>
      </c>
      <c r="C15" s="112">
        <v>0</v>
      </c>
      <c r="D15" s="112">
        <v>0</v>
      </c>
      <c r="E15" s="109">
        <f t="shared" si="0"/>
        <v>0</v>
      </c>
      <c r="F15" s="110"/>
      <c r="G15" s="110"/>
      <c r="H15" s="111">
        <f t="shared" si="1"/>
        <v>0</v>
      </c>
      <c r="I15" s="96"/>
      <c r="J15" s="96"/>
      <c r="K15" s="96"/>
      <c r="L15" s="96"/>
      <c r="M15" s="96"/>
      <c r="N15" s="96"/>
      <c r="O15" s="96"/>
      <c r="P15" s="96"/>
      <c r="Q15" s="96"/>
      <c r="R15" s="96"/>
      <c r="S15" s="96"/>
      <c r="T15" s="96"/>
      <c r="U15" s="96"/>
      <c r="V15" s="96"/>
      <c r="W15" s="96"/>
      <c r="X15" s="96"/>
      <c r="Y15" s="96"/>
      <c r="Z15" s="96"/>
    </row>
    <row r="16" spans="1:26" ht="15.75" customHeight="1">
      <c r="A16" s="107" t="s">
        <v>219</v>
      </c>
      <c r="B16" s="88" t="s">
        <v>249</v>
      </c>
      <c r="C16" s="112">
        <v>0</v>
      </c>
      <c r="D16" s="112">
        <v>0</v>
      </c>
      <c r="E16" s="109">
        <f t="shared" si="0"/>
        <v>0</v>
      </c>
      <c r="F16" s="110"/>
      <c r="G16" s="110"/>
      <c r="H16" s="111">
        <f t="shared" si="1"/>
        <v>0</v>
      </c>
      <c r="I16" s="96"/>
      <c r="J16" s="96"/>
      <c r="K16" s="96"/>
      <c r="L16" s="96"/>
      <c r="M16" s="96"/>
      <c r="N16" s="96"/>
      <c r="O16" s="96"/>
      <c r="P16" s="96"/>
      <c r="Q16" s="96"/>
      <c r="R16" s="96"/>
      <c r="S16" s="96"/>
      <c r="T16" s="96"/>
      <c r="U16" s="96"/>
      <c r="V16" s="96"/>
      <c r="W16" s="96"/>
      <c r="X16" s="96"/>
      <c r="Y16" s="96"/>
      <c r="Z16" s="96"/>
    </row>
    <row r="17" spans="1:26" ht="15.75" customHeight="1">
      <c r="A17" s="107" t="s">
        <v>220</v>
      </c>
      <c r="B17" s="88" t="s">
        <v>464</v>
      </c>
      <c r="C17" s="112">
        <v>0</v>
      </c>
      <c r="D17" s="112">
        <v>0</v>
      </c>
      <c r="E17" s="109">
        <f t="shared" si="0"/>
        <v>0</v>
      </c>
      <c r="F17" s="110"/>
      <c r="G17" s="110"/>
      <c r="H17" s="111">
        <f t="shared" si="1"/>
        <v>0</v>
      </c>
      <c r="I17" s="96"/>
      <c r="J17" s="96"/>
      <c r="K17" s="96"/>
      <c r="L17" s="96"/>
      <c r="M17" s="96"/>
      <c r="N17" s="96"/>
      <c r="O17" s="96"/>
      <c r="P17" s="96"/>
      <c r="Q17" s="96"/>
      <c r="R17" s="96"/>
      <c r="S17" s="96"/>
      <c r="T17" s="96"/>
      <c r="U17" s="96"/>
      <c r="V17" s="96"/>
      <c r="W17" s="96"/>
      <c r="X17" s="96"/>
      <c r="Y17" s="96"/>
      <c r="Z17" s="96"/>
    </row>
    <row r="18" spans="1:26" ht="15.75" customHeight="1">
      <c r="A18" s="107" t="s">
        <v>221</v>
      </c>
      <c r="B18" s="88" t="s">
        <v>465</v>
      </c>
      <c r="C18" s="113">
        <v>0</v>
      </c>
      <c r="D18" s="113">
        <v>0</v>
      </c>
      <c r="E18" s="109">
        <f t="shared" si="0"/>
        <v>0</v>
      </c>
      <c r="F18" s="110"/>
      <c r="G18" s="110"/>
      <c r="H18" s="111">
        <f t="shared" si="1"/>
        <v>0</v>
      </c>
      <c r="I18" s="96"/>
      <c r="J18" s="96"/>
      <c r="K18" s="96"/>
      <c r="L18" s="96"/>
      <c r="M18" s="96"/>
      <c r="N18" s="96"/>
      <c r="O18" s="96"/>
      <c r="P18" s="96"/>
      <c r="Q18" s="96"/>
      <c r="R18" s="96"/>
      <c r="S18" s="96"/>
      <c r="T18" s="96"/>
      <c r="U18" s="96"/>
      <c r="V18" s="96"/>
      <c r="W18" s="96"/>
      <c r="X18" s="96"/>
      <c r="Y18" s="96"/>
      <c r="Z18" s="96"/>
    </row>
    <row r="19" spans="1:26" ht="15.75" customHeight="1">
      <c r="A19" s="137"/>
      <c r="B19" s="134" t="s">
        <v>143</v>
      </c>
      <c r="C19" s="135">
        <f t="shared" ref="C19:E19" si="2">SUM(C5:C18)</f>
        <v>0</v>
      </c>
      <c r="D19" s="135">
        <f t="shared" ref="D19" si="3">SUM(D5:D18)</f>
        <v>0</v>
      </c>
      <c r="E19" s="136">
        <f t="shared" si="2"/>
        <v>0</v>
      </c>
      <c r="F19" s="114">
        <f t="shared" ref="F19:H19" si="4">SUM(F5:F18)</f>
        <v>0</v>
      </c>
      <c r="G19" s="114">
        <f t="shared" si="4"/>
        <v>0</v>
      </c>
      <c r="H19" s="115">
        <f t="shared" si="4"/>
        <v>0</v>
      </c>
      <c r="I19" s="106"/>
      <c r="J19" s="106"/>
      <c r="K19" s="106"/>
      <c r="L19" s="106"/>
      <c r="M19" s="106"/>
      <c r="N19" s="106"/>
      <c r="O19" s="106"/>
      <c r="P19" s="106"/>
      <c r="Q19" s="106"/>
      <c r="R19" s="106"/>
      <c r="S19" s="106"/>
      <c r="T19" s="106"/>
      <c r="U19" s="106"/>
      <c r="V19" s="106"/>
      <c r="W19" s="106"/>
      <c r="X19" s="106"/>
      <c r="Y19" s="106"/>
      <c r="Z19" s="106"/>
    </row>
    <row r="20" spans="1:26" ht="15.75" customHeight="1">
      <c r="A20" s="100">
        <v>2</v>
      </c>
      <c r="B20" s="101" t="s">
        <v>207</v>
      </c>
      <c r="C20" s="121"/>
      <c r="D20" s="121"/>
      <c r="E20" s="122"/>
      <c r="F20" s="116"/>
      <c r="G20" s="106"/>
      <c r="H20" s="117"/>
      <c r="I20" s="106"/>
      <c r="J20" s="106"/>
      <c r="K20" s="106"/>
      <c r="L20" s="106"/>
      <c r="M20" s="106"/>
      <c r="N20" s="106"/>
      <c r="O20" s="106"/>
      <c r="P20" s="106"/>
      <c r="Q20" s="106"/>
      <c r="R20" s="106"/>
      <c r="S20" s="106"/>
      <c r="T20" s="106"/>
      <c r="U20" s="106"/>
      <c r="V20" s="106"/>
      <c r="W20" s="106"/>
      <c r="X20" s="106"/>
      <c r="Y20" s="106"/>
      <c r="Z20" s="106"/>
    </row>
    <row r="21" spans="1:26" ht="15.75" customHeight="1">
      <c r="A21" s="107" t="s">
        <v>340</v>
      </c>
      <c r="B21" s="88" t="s">
        <v>208</v>
      </c>
      <c r="C21" s="112">
        <v>0</v>
      </c>
      <c r="D21" s="112">
        <v>0</v>
      </c>
      <c r="E21" s="118">
        <f t="shared" ref="E21:E26" si="5">SUM(C21:D21)</f>
        <v>0</v>
      </c>
      <c r="F21" s="110"/>
      <c r="G21" s="110"/>
      <c r="H21" s="111">
        <f t="shared" ref="H21:H26" si="6">SUM(F21:G21)</f>
        <v>0</v>
      </c>
      <c r="I21" s="96"/>
      <c r="J21" s="96"/>
      <c r="K21" s="96"/>
      <c r="L21" s="96"/>
      <c r="M21" s="96"/>
      <c r="N21" s="96"/>
      <c r="O21" s="96"/>
      <c r="P21" s="96"/>
      <c r="Q21" s="96"/>
      <c r="R21" s="96"/>
      <c r="S21" s="96"/>
      <c r="T21" s="96"/>
      <c r="U21" s="96"/>
      <c r="V21" s="96"/>
      <c r="W21" s="96"/>
      <c r="X21" s="96"/>
      <c r="Y21" s="96"/>
      <c r="Z21" s="96"/>
    </row>
    <row r="22" spans="1:26" ht="15.75" customHeight="1">
      <c r="A22" s="107" t="s">
        <v>341</v>
      </c>
      <c r="B22" s="88" t="s">
        <v>209</v>
      </c>
      <c r="C22" s="112">
        <v>0</v>
      </c>
      <c r="D22" s="112">
        <v>0</v>
      </c>
      <c r="E22" s="118">
        <f t="shared" si="5"/>
        <v>0</v>
      </c>
      <c r="F22" s="110"/>
      <c r="G22" s="110"/>
      <c r="H22" s="111">
        <f t="shared" si="6"/>
        <v>0</v>
      </c>
      <c r="I22" s="96"/>
      <c r="J22" s="96"/>
      <c r="K22" s="96"/>
      <c r="L22" s="96"/>
      <c r="M22" s="96"/>
      <c r="N22" s="96"/>
      <c r="O22" s="96"/>
      <c r="P22" s="96"/>
      <c r="Q22" s="96"/>
      <c r="R22" s="96"/>
      <c r="S22" s="96"/>
      <c r="T22" s="96"/>
      <c r="U22" s="96"/>
      <c r="V22" s="96"/>
      <c r="W22" s="96"/>
      <c r="X22" s="96"/>
      <c r="Y22" s="96"/>
      <c r="Z22" s="96"/>
    </row>
    <row r="23" spans="1:26" ht="15.75" customHeight="1">
      <c r="A23" s="107" t="s">
        <v>302</v>
      </c>
      <c r="B23" s="88" t="s">
        <v>210</v>
      </c>
      <c r="C23" s="112">
        <v>0</v>
      </c>
      <c r="D23" s="112">
        <v>0</v>
      </c>
      <c r="E23" s="118">
        <f t="shared" si="5"/>
        <v>0</v>
      </c>
      <c r="F23" s="110"/>
      <c r="G23" s="110"/>
      <c r="H23" s="111">
        <f t="shared" si="6"/>
        <v>0</v>
      </c>
      <c r="I23" s="96"/>
      <c r="J23" s="96"/>
      <c r="K23" s="96"/>
      <c r="L23" s="96"/>
      <c r="M23" s="96"/>
      <c r="N23" s="96"/>
      <c r="O23" s="96"/>
      <c r="P23" s="96"/>
      <c r="Q23" s="96"/>
      <c r="R23" s="96"/>
      <c r="S23" s="96"/>
      <c r="T23" s="96"/>
      <c r="U23" s="96"/>
      <c r="V23" s="96"/>
      <c r="W23" s="96"/>
      <c r="X23" s="96"/>
      <c r="Y23" s="96"/>
      <c r="Z23" s="96"/>
    </row>
    <row r="24" spans="1:26" ht="15.75" customHeight="1">
      <c r="A24" s="107" t="s">
        <v>303</v>
      </c>
      <c r="B24" s="88" t="s">
        <v>211</v>
      </c>
      <c r="C24" s="112">
        <v>0</v>
      </c>
      <c r="D24" s="112">
        <v>0</v>
      </c>
      <c r="E24" s="118">
        <f t="shared" si="5"/>
        <v>0</v>
      </c>
      <c r="F24" s="110"/>
      <c r="G24" s="110"/>
      <c r="H24" s="111">
        <f t="shared" si="6"/>
        <v>0</v>
      </c>
      <c r="I24" s="96"/>
      <c r="J24" s="96"/>
      <c r="K24" s="96"/>
      <c r="L24" s="96"/>
      <c r="M24" s="96"/>
      <c r="N24" s="96"/>
      <c r="O24" s="96"/>
      <c r="P24" s="96"/>
      <c r="Q24" s="96"/>
      <c r="R24" s="96"/>
      <c r="S24" s="96"/>
      <c r="T24" s="96"/>
      <c r="U24" s="96"/>
      <c r="V24" s="96"/>
      <c r="W24" s="96"/>
      <c r="X24" s="96"/>
      <c r="Y24" s="96"/>
      <c r="Z24" s="96"/>
    </row>
    <row r="25" spans="1:26" ht="15.75" customHeight="1">
      <c r="A25" s="107" t="s">
        <v>304</v>
      </c>
      <c r="B25" s="88" t="s">
        <v>466</v>
      </c>
      <c r="C25" s="112">
        <v>0</v>
      </c>
      <c r="D25" s="112">
        <v>0</v>
      </c>
      <c r="E25" s="118">
        <f t="shared" si="5"/>
        <v>0</v>
      </c>
      <c r="F25" s="110"/>
      <c r="G25" s="110"/>
      <c r="H25" s="111">
        <f t="shared" si="6"/>
        <v>0</v>
      </c>
      <c r="I25" s="96"/>
      <c r="J25" s="96"/>
      <c r="K25" s="96"/>
      <c r="L25" s="96"/>
      <c r="M25" s="96"/>
      <c r="N25" s="96"/>
      <c r="O25" s="96"/>
      <c r="P25" s="96"/>
      <c r="Q25" s="96"/>
      <c r="R25" s="96"/>
      <c r="S25" s="96"/>
      <c r="T25" s="96"/>
      <c r="U25" s="96"/>
      <c r="V25" s="96"/>
      <c r="W25" s="96"/>
      <c r="X25" s="96"/>
      <c r="Y25" s="96"/>
      <c r="Z25" s="96"/>
    </row>
    <row r="26" spans="1:26" ht="15.75" customHeight="1">
      <c r="A26" s="107" t="s">
        <v>305</v>
      </c>
      <c r="B26" s="88" t="s">
        <v>467</v>
      </c>
      <c r="C26" s="112">
        <v>0</v>
      </c>
      <c r="D26" s="112">
        <v>0</v>
      </c>
      <c r="E26" s="118">
        <f t="shared" si="5"/>
        <v>0</v>
      </c>
      <c r="F26" s="110"/>
      <c r="G26" s="110"/>
      <c r="H26" s="111">
        <f t="shared" si="6"/>
        <v>0</v>
      </c>
      <c r="I26" s="96"/>
      <c r="J26" s="96"/>
      <c r="K26" s="96"/>
      <c r="L26" s="96"/>
      <c r="M26" s="96"/>
      <c r="N26" s="96"/>
      <c r="O26" s="96"/>
      <c r="P26" s="96"/>
      <c r="Q26" s="96"/>
      <c r="R26" s="96"/>
      <c r="S26" s="96"/>
      <c r="T26" s="96"/>
      <c r="U26" s="96"/>
      <c r="V26" s="96"/>
      <c r="W26" s="96"/>
      <c r="X26" s="96"/>
      <c r="Y26" s="96"/>
      <c r="Z26" s="96"/>
    </row>
    <row r="27" spans="1:26" ht="15.75" customHeight="1">
      <c r="A27" s="138"/>
      <c r="B27" s="134" t="s">
        <v>202</v>
      </c>
      <c r="C27" s="139">
        <f t="shared" ref="C27:E27" si="7">SUM(C21:C26)</f>
        <v>0</v>
      </c>
      <c r="D27" s="139">
        <f t="shared" ref="D27" si="8">SUM(D21:D26)</f>
        <v>0</v>
      </c>
      <c r="E27" s="140">
        <f t="shared" si="7"/>
        <v>0</v>
      </c>
      <c r="F27" s="119">
        <f t="shared" ref="F27:H27" si="9">SUM(F21:F26)</f>
        <v>0</v>
      </c>
      <c r="G27" s="119">
        <f t="shared" si="9"/>
        <v>0</v>
      </c>
      <c r="H27" s="120">
        <f t="shared" si="9"/>
        <v>0</v>
      </c>
      <c r="I27" s="96"/>
      <c r="J27" s="96"/>
      <c r="K27" s="96"/>
      <c r="L27" s="96"/>
      <c r="M27" s="96"/>
      <c r="N27" s="96"/>
      <c r="O27" s="96"/>
      <c r="P27" s="96"/>
      <c r="Q27" s="96"/>
      <c r="R27" s="96"/>
      <c r="S27" s="96"/>
      <c r="T27" s="96"/>
      <c r="U27" s="96"/>
      <c r="V27" s="96"/>
      <c r="W27" s="96"/>
      <c r="X27" s="96"/>
      <c r="Y27" s="96"/>
      <c r="Z27" s="96"/>
    </row>
    <row r="28" spans="1:26" ht="15.75" customHeight="1">
      <c r="A28" s="100">
        <v>3</v>
      </c>
      <c r="B28" s="101" t="s">
        <v>144</v>
      </c>
      <c r="C28" s="121"/>
      <c r="D28" s="121"/>
      <c r="E28" s="122"/>
      <c r="F28" s="116"/>
      <c r="G28" s="106"/>
      <c r="H28" s="117"/>
      <c r="I28" s="106"/>
      <c r="J28" s="106"/>
      <c r="K28" s="106"/>
      <c r="L28" s="106"/>
      <c r="M28" s="106"/>
      <c r="N28" s="106"/>
      <c r="O28" s="106"/>
      <c r="P28" s="106"/>
      <c r="Q28" s="106"/>
      <c r="R28" s="106"/>
      <c r="S28" s="106"/>
      <c r="T28" s="106"/>
      <c r="U28" s="106"/>
      <c r="V28" s="106"/>
      <c r="W28" s="106"/>
      <c r="X28" s="106"/>
      <c r="Y28" s="106"/>
      <c r="Z28" s="106"/>
    </row>
    <row r="29" spans="1:26" ht="15.75" customHeight="1">
      <c r="A29" s="107" t="s">
        <v>306</v>
      </c>
      <c r="B29" s="88" t="s">
        <v>145</v>
      </c>
      <c r="C29" s="112">
        <v>0</v>
      </c>
      <c r="D29" s="112">
        <v>0</v>
      </c>
      <c r="E29" s="118">
        <f t="shared" ref="E29:E32" si="10">SUM(C29:D29)</f>
        <v>0</v>
      </c>
      <c r="F29" s="110"/>
      <c r="G29" s="110"/>
      <c r="H29" s="111">
        <f t="shared" ref="H29:H32" si="11">SUM(F29:G29)</f>
        <v>0</v>
      </c>
      <c r="I29" s="96"/>
      <c r="J29" s="96"/>
      <c r="K29" s="96"/>
      <c r="L29" s="96"/>
      <c r="M29" s="96"/>
      <c r="N29" s="96"/>
      <c r="O29" s="96"/>
      <c r="P29" s="96"/>
      <c r="Q29" s="96"/>
      <c r="R29" s="96"/>
      <c r="S29" s="96"/>
      <c r="T29" s="96"/>
      <c r="U29" s="96"/>
      <c r="V29" s="96"/>
      <c r="W29" s="96"/>
      <c r="X29" s="96"/>
      <c r="Y29" s="96"/>
      <c r="Z29" s="96"/>
    </row>
    <row r="30" spans="1:26" ht="15.75" customHeight="1">
      <c r="A30" s="107" t="s">
        <v>307</v>
      </c>
      <c r="B30" s="88" t="s">
        <v>146</v>
      </c>
      <c r="C30" s="112">
        <v>0</v>
      </c>
      <c r="D30" s="112">
        <v>0</v>
      </c>
      <c r="E30" s="118">
        <f t="shared" si="10"/>
        <v>0</v>
      </c>
      <c r="F30" s="110"/>
      <c r="G30" s="110"/>
      <c r="H30" s="111">
        <f t="shared" si="11"/>
        <v>0</v>
      </c>
      <c r="I30" s="96"/>
      <c r="J30" s="96"/>
      <c r="K30" s="96"/>
      <c r="L30" s="96"/>
      <c r="M30" s="96"/>
      <c r="N30" s="96"/>
      <c r="O30" s="96"/>
      <c r="P30" s="96"/>
      <c r="Q30" s="96"/>
      <c r="R30" s="96"/>
      <c r="S30" s="96"/>
      <c r="T30" s="96"/>
      <c r="U30" s="96"/>
      <c r="V30" s="96"/>
      <c r="W30" s="96"/>
      <c r="X30" s="96"/>
      <c r="Y30" s="96"/>
      <c r="Z30" s="96"/>
    </row>
    <row r="31" spans="1:26" ht="15.75" customHeight="1">
      <c r="A31" s="107" t="s">
        <v>308</v>
      </c>
      <c r="B31" s="88" t="s">
        <v>459</v>
      </c>
      <c r="C31" s="112">
        <v>0</v>
      </c>
      <c r="D31" s="112">
        <v>0</v>
      </c>
      <c r="E31" s="118">
        <f t="shared" si="10"/>
        <v>0</v>
      </c>
      <c r="F31" s="110"/>
      <c r="G31" s="110"/>
      <c r="H31" s="111">
        <f t="shared" si="11"/>
        <v>0</v>
      </c>
      <c r="I31" s="96"/>
      <c r="J31" s="96"/>
      <c r="K31" s="96"/>
      <c r="L31" s="96"/>
      <c r="M31" s="96"/>
      <c r="N31" s="96"/>
      <c r="O31" s="96"/>
      <c r="P31" s="96"/>
      <c r="Q31" s="96"/>
      <c r="R31" s="96"/>
      <c r="S31" s="96"/>
      <c r="T31" s="96"/>
      <c r="U31" s="96"/>
      <c r="V31" s="96"/>
      <c r="W31" s="96"/>
      <c r="X31" s="96"/>
      <c r="Y31" s="96"/>
      <c r="Z31" s="96"/>
    </row>
    <row r="32" spans="1:26" ht="15.75" customHeight="1">
      <c r="A32" s="107" t="s">
        <v>309</v>
      </c>
      <c r="B32" s="88" t="s">
        <v>460</v>
      </c>
      <c r="C32" s="112">
        <v>0</v>
      </c>
      <c r="D32" s="112">
        <v>0</v>
      </c>
      <c r="E32" s="118">
        <f t="shared" si="10"/>
        <v>0</v>
      </c>
      <c r="F32" s="110"/>
      <c r="G32" s="110"/>
      <c r="H32" s="111">
        <f t="shared" si="11"/>
        <v>0</v>
      </c>
      <c r="I32" s="96"/>
      <c r="J32" s="96"/>
      <c r="K32" s="96"/>
      <c r="L32" s="96"/>
      <c r="M32" s="96"/>
      <c r="N32" s="96"/>
      <c r="O32" s="96"/>
      <c r="P32" s="96"/>
      <c r="Q32" s="96"/>
      <c r="R32" s="96"/>
      <c r="S32" s="96"/>
      <c r="T32" s="96"/>
      <c r="U32" s="96"/>
      <c r="V32" s="96"/>
      <c r="W32" s="96"/>
      <c r="X32" s="96"/>
      <c r="Y32" s="96"/>
      <c r="Z32" s="96"/>
    </row>
    <row r="33" spans="1:26" ht="15.75" customHeight="1">
      <c r="A33" s="138"/>
      <c r="B33" s="134" t="s">
        <v>238</v>
      </c>
      <c r="C33" s="139">
        <f t="shared" ref="C33:E33" si="12">SUM(C29:C32)</f>
        <v>0</v>
      </c>
      <c r="D33" s="139">
        <f t="shared" ref="D33" si="13">SUM(D29:D32)</f>
        <v>0</v>
      </c>
      <c r="E33" s="140">
        <f t="shared" si="12"/>
        <v>0</v>
      </c>
      <c r="F33" s="119">
        <f t="shared" ref="F33:H33" si="14">SUM(F29:F32)</f>
        <v>0</v>
      </c>
      <c r="G33" s="119">
        <f t="shared" si="14"/>
        <v>0</v>
      </c>
      <c r="H33" s="120">
        <f t="shared" si="14"/>
        <v>0</v>
      </c>
      <c r="I33" s="96"/>
      <c r="J33" s="96"/>
      <c r="K33" s="96"/>
      <c r="L33" s="96"/>
      <c r="M33" s="96"/>
      <c r="N33" s="96"/>
      <c r="O33" s="96"/>
      <c r="P33" s="96"/>
      <c r="Q33" s="96"/>
      <c r="R33" s="96"/>
      <c r="S33" s="96"/>
      <c r="T33" s="96"/>
      <c r="U33" s="96"/>
      <c r="V33" s="96"/>
      <c r="W33" s="96"/>
      <c r="X33" s="96"/>
      <c r="Y33" s="96"/>
      <c r="Z33" s="96"/>
    </row>
    <row r="34" spans="1:26" ht="15.75" customHeight="1">
      <c r="A34" s="141"/>
      <c r="B34" s="142" t="s">
        <v>266</v>
      </c>
      <c r="C34" s="143">
        <f>SUM(C19+C27+C33)</f>
        <v>0</v>
      </c>
      <c r="D34" s="143">
        <f>SUM(D19+D27+D33)</f>
        <v>0</v>
      </c>
      <c r="E34" s="144">
        <f>SUM(E19+E27+E33)</f>
        <v>0</v>
      </c>
      <c r="F34" s="119"/>
      <c r="G34" s="119"/>
      <c r="H34" s="120"/>
      <c r="I34" s="96"/>
      <c r="J34" s="96"/>
      <c r="K34" s="96"/>
      <c r="L34" s="96"/>
      <c r="M34" s="96"/>
      <c r="N34" s="96"/>
      <c r="O34" s="96"/>
      <c r="P34" s="96"/>
      <c r="Q34" s="96"/>
      <c r="R34" s="96"/>
      <c r="S34" s="96"/>
      <c r="T34" s="96"/>
      <c r="U34" s="96"/>
      <c r="V34" s="96"/>
      <c r="W34" s="96"/>
      <c r="X34" s="96"/>
      <c r="Y34" s="96"/>
      <c r="Z34" s="96"/>
    </row>
    <row r="35" spans="1:26" ht="15.75" customHeight="1">
      <c r="A35" s="100">
        <v>4</v>
      </c>
      <c r="B35" s="101" t="s">
        <v>267</v>
      </c>
      <c r="C35" s="121"/>
      <c r="D35" s="121"/>
      <c r="E35" s="122"/>
      <c r="F35" s="116"/>
      <c r="G35" s="106"/>
      <c r="H35" s="117"/>
      <c r="I35" s="106"/>
      <c r="J35" s="106"/>
      <c r="K35" s="106"/>
      <c r="L35" s="106"/>
      <c r="M35" s="106"/>
      <c r="N35" s="106"/>
      <c r="O35" s="106"/>
      <c r="P35" s="106"/>
      <c r="Q35" s="106"/>
      <c r="R35" s="106"/>
      <c r="S35" s="106"/>
      <c r="T35" s="106"/>
      <c r="U35" s="106"/>
      <c r="V35" s="106"/>
      <c r="W35" s="106"/>
      <c r="X35" s="106"/>
      <c r="Y35" s="106"/>
      <c r="Z35" s="106"/>
    </row>
    <row r="36" spans="1:26" ht="15.75" customHeight="1">
      <c r="A36" s="107" t="s">
        <v>310</v>
      </c>
      <c r="B36" s="88" t="s">
        <v>268</v>
      </c>
      <c r="C36" s="112">
        <v>0</v>
      </c>
      <c r="D36" s="112">
        <v>0</v>
      </c>
      <c r="E36" s="118">
        <f t="shared" ref="E36:E85" si="15">SUM(C36:D36)</f>
        <v>0</v>
      </c>
      <c r="F36" s="110"/>
      <c r="G36" s="110"/>
      <c r="H36" s="111">
        <f t="shared" ref="H36:H85" si="16">SUM(F36:G36)</f>
        <v>0</v>
      </c>
      <c r="I36" s="96"/>
      <c r="J36" s="96"/>
      <c r="K36" s="96"/>
      <c r="L36" s="96"/>
      <c r="M36" s="96"/>
      <c r="N36" s="96"/>
      <c r="O36" s="96"/>
      <c r="P36" s="96"/>
      <c r="Q36" s="96"/>
      <c r="R36" s="96"/>
      <c r="S36" s="96"/>
      <c r="T36" s="96"/>
      <c r="U36" s="96"/>
      <c r="V36" s="96"/>
      <c r="W36" s="96"/>
      <c r="X36" s="96"/>
      <c r="Y36" s="96"/>
      <c r="Z36" s="96"/>
    </row>
    <row r="37" spans="1:26" ht="15.75" customHeight="1">
      <c r="A37" s="107" t="s">
        <v>311</v>
      </c>
      <c r="B37" s="88" t="s">
        <v>269</v>
      </c>
      <c r="C37" s="112">
        <v>0</v>
      </c>
      <c r="D37" s="112">
        <v>0</v>
      </c>
      <c r="E37" s="118">
        <f t="shared" si="15"/>
        <v>0</v>
      </c>
      <c r="F37" s="110"/>
      <c r="G37" s="110"/>
      <c r="H37" s="111">
        <f t="shared" si="16"/>
        <v>0</v>
      </c>
      <c r="I37" s="96"/>
      <c r="J37" s="96"/>
      <c r="K37" s="96"/>
      <c r="L37" s="96"/>
      <c r="M37" s="96"/>
      <c r="N37" s="96"/>
      <c r="O37" s="96"/>
      <c r="P37" s="96"/>
      <c r="Q37" s="96"/>
      <c r="R37" s="96"/>
      <c r="S37" s="96"/>
      <c r="T37" s="96"/>
      <c r="U37" s="96"/>
      <c r="V37" s="96"/>
      <c r="W37" s="96"/>
      <c r="X37" s="96"/>
      <c r="Y37" s="96"/>
      <c r="Z37" s="96"/>
    </row>
    <row r="38" spans="1:26" ht="15.75" customHeight="1">
      <c r="A38" s="107" t="s">
        <v>312</v>
      </c>
      <c r="B38" s="88" t="s">
        <v>270</v>
      </c>
      <c r="C38" s="112">
        <v>0</v>
      </c>
      <c r="D38" s="112">
        <v>0</v>
      </c>
      <c r="E38" s="118">
        <f t="shared" si="15"/>
        <v>0</v>
      </c>
      <c r="F38" s="110"/>
      <c r="G38" s="110"/>
      <c r="H38" s="111">
        <f t="shared" si="16"/>
        <v>0</v>
      </c>
      <c r="I38" s="96"/>
      <c r="J38" s="96"/>
      <c r="K38" s="96"/>
      <c r="L38" s="96"/>
      <c r="M38" s="96"/>
      <c r="N38" s="96"/>
      <c r="O38" s="96"/>
      <c r="P38" s="96"/>
      <c r="Q38" s="96"/>
      <c r="R38" s="96"/>
      <c r="S38" s="96"/>
      <c r="T38" s="96"/>
      <c r="U38" s="96"/>
      <c r="V38" s="96"/>
      <c r="W38" s="96"/>
      <c r="X38" s="96"/>
      <c r="Y38" s="96"/>
      <c r="Z38" s="96"/>
    </row>
    <row r="39" spans="1:26" ht="15.75" customHeight="1">
      <c r="A39" s="107" t="s">
        <v>313</v>
      </c>
      <c r="B39" s="88" t="s">
        <v>271</v>
      </c>
      <c r="C39" s="112">
        <v>0</v>
      </c>
      <c r="D39" s="112">
        <v>0</v>
      </c>
      <c r="E39" s="118">
        <f t="shared" si="15"/>
        <v>0</v>
      </c>
      <c r="F39" s="110"/>
      <c r="G39" s="110"/>
      <c r="H39" s="111">
        <f t="shared" si="16"/>
        <v>0</v>
      </c>
      <c r="I39" s="96"/>
      <c r="J39" s="96"/>
      <c r="K39" s="96"/>
      <c r="L39" s="96"/>
      <c r="M39" s="96"/>
      <c r="N39" s="96"/>
      <c r="O39" s="96"/>
      <c r="P39" s="96"/>
      <c r="Q39" s="96"/>
      <c r="R39" s="96"/>
      <c r="S39" s="96"/>
      <c r="T39" s="96"/>
      <c r="U39" s="96"/>
      <c r="V39" s="96"/>
      <c r="W39" s="96"/>
      <c r="X39" s="96"/>
      <c r="Y39" s="96"/>
      <c r="Z39" s="96"/>
    </row>
    <row r="40" spans="1:26" ht="15.75" customHeight="1">
      <c r="A40" s="107" t="s">
        <v>314</v>
      </c>
      <c r="B40" s="88" t="s">
        <v>272</v>
      </c>
      <c r="C40" s="112">
        <v>0</v>
      </c>
      <c r="D40" s="112">
        <v>0</v>
      </c>
      <c r="E40" s="118">
        <f t="shared" si="15"/>
        <v>0</v>
      </c>
      <c r="F40" s="110"/>
      <c r="G40" s="110"/>
      <c r="H40" s="111">
        <f t="shared" si="16"/>
        <v>0</v>
      </c>
      <c r="I40" s="96"/>
      <c r="J40" s="96"/>
      <c r="K40" s="96"/>
      <c r="L40" s="96"/>
      <c r="M40" s="96"/>
      <c r="N40" s="96"/>
      <c r="O40" s="96"/>
      <c r="P40" s="96"/>
      <c r="Q40" s="96"/>
      <c r="R40" s="96"/>
      <c r="S40" s="96"/>
      <c r="T40" s="96"/>
      <c r="U40" s="96"/>
      <c r="V40" s="96"/>
      <c r="W40" s="96"/>
      <c r="X40" s="96"/>
      <c r="Y40" s="96"/>
      <c r="Z40" s="96"/>
    </row>
    <row r="41" spans="1:26" ht="15.75" customHeight="1">
      <c r="A41" s="107" t="s">
        <v>315</v>
      </c>
      <c r="B41" s="88" t="s">
        <v>273</v>
      </c>
      <c r="C41" s="112">
        <v>0</v>
      </c>
      <c r="D41" s="112">
        <v>0</v>
      </c>
      <c r="E41" s="118">
        <f t="shared" si="15"/>
        <v>0</v>
      </c>
      <c r="F41" s="110"/>
      <c r="G41" s="110"/>
      <c r="H41" s="111">
        <f t="shared" si="16"/>
        <v>0</v>
      </c>
      <c r="I41" s="96"/>
      <c r="J41" s="96"/>
      <c r="K41" s="96"/>
      <c r="L41" s="96"/>
      <c r="M41" s="96"/>
      <c r="N41" s="96"/>
      <c r="O41" s="96"/>
      <c r="P41" s="96"/>
      <c r="Q41" s="96"/>
      <c r="R41" s="96"/>
      <c r="S41" s="96"/>
      <c r="T41" s="96"/>
      <c r="U41" s="96"/>
      <c r="V41" s="96"/>
      <c r="W41" s="96"/>
      <c r="X41" s="96"/>
      <c r="Y41" s="96"/>
      <c r="Z41" s="96"/>
    </row>
    <row r="42" spans="1:26" ht="15.75" customHeight="1">
      <c r="A42" s="107" t="s">
        <v>316</v>
      </c>
      <c r="B42" s="88" t="s">
        <v>203</v>
      </c>
      <c r="C42" s="112">
        <v>0</v>
      </c>
      <c r="D42" s="112">
        <v>0</v>
      </c>
      <c r="E42" s="118">
        <f t="shared" si="15"/>
        <v>0</v>
      </c>
      <c r="F42" s="110"/>
      <c r="G42" s="110"/>
      <c r="H42" s="111">
        <f t="shared" si="16"/>
        <v>0</v>
      </c>
      <c r="I42" s="96"/>
      <c r="J42" s="96"/>
      <c r="K42" s="96"/>
      <c r="L42" s="96"/>
      <c r="M42" s="96"/>
      <c r="N42" s="96"/>
      <c r="O42" s="96"/>
      <c r="P42" s="96"/>
      <c r="Q42" s="96"/>
      <c r="R42" s="96"/>
      <c r="S42" s="96"/>
      <c r="T42" s="96"/>
      <c r="U42" s="96"/>
      <c r="V42" s="96"/>
      <c r="W42" s="96"/>
      <c r="X42" s="96"/>
      <c r="Y42" s="96"/>
      <c r="Z42" s="96"/>
    </row>
    <row r="43" spans="1:26" ht="15.75" customHeight="1">
      <c r="A43" s="107" t="s">
        <v>317</v>
      </c>
      <c r="B43" s="88" t="s">
        <v>204</v>
      </c>
      <c r="C43" s="112">
        <v>0</v>
      </c>
      <c r="D43" s="112">
        <v>0</v>
      </c>
      <c r="E43" s="118">
        <f t="shared" si="15"/>
        <v>0</v>
      </c>
      <c r="F43" s="110"/>
      <c r="G43" s="110"/>
      <c r="H43" s="111">
        <f t="shared" si="16"/>
        <v>0</v>
      </c>
      <c r="I43" s="96"/>
      <c r="J43" s="96"/>
      <c r="K43" s="96"/>
      <c r="L43" s="96"/>
      <c r="M43" s="96"/>
      <c r="N43" s="96"/>
      <c r="O43" s="96"/>
      <c r="P43" s="96"/>
      <c r="Q43" s="96"/>
      <c r="R43" s="96"/>
      <c r="S43" s="96"/>
      <c r="T43" s="96"/>
      <c r="U43" s="96"/>
      <c r="V43" s="96"/>
      <c r="W43" s="96"/>
      <c r="X43" s="96"/>
      <c r="Y43" s="96"/>
      <c r="Z43" s="96"/>
    </row>
    <row r="44" spans="1:26" ht="15.75" customHeight="1">
      <c r="A44" s="107" t="s">
        <v>318</v>
      </c>
      <c r="B44" s="88" t="s">
        <v>205</v>
      </c>
      <c r="C44" s="112">
        <v>0</v>
      </c>
      <c r="D44" s="112">
        <v>0</v>
      </c>
      <c r="E44" s="118">
        <f t="shared" si="15"/>
        <v>0</v>
      </c>
      <c r="F44" s="110"/>
      <c r="G44" s="110"/>
      <c r="H44" s="111">
        <f t="shared" si="16"/>
        <v>0</v>
      </c>
      <c r="I44" s="96"/>
      <c r="J44" s="96"/>
      <c r="K44" s="96"/>
      <c r="L44" s="96"/>
      <c r="M44" s="96"/>
      <c r="N44" s="96"/>
      <c r="O44" s="96"/>
      <c r="P44" s="96"/>
      <c r="Q44" s="96"/>
      <c r="R44" s="96"/>
      <c r="S44" s="96"/>
      <c r="T44" s="96"/>
      <c r="U44" s="96"/>
      <c r="V44" s="96"/>
      <c r="W44" s="96"/>
      <c r="X44" s="96"/>
      <c r="Y44" s="96"/>
      <c r="Z44" s="96"/>
    </row>
    <row r="45" spans="1:26" ht="15.75" customHeight="1">
      <c r="A45" s="107" t="s">
        <v>319</v>
      </c>
      <c r="B45" s="88" t="s">
        <v>206</v>
      </c>
      <c r="C45" s="112">
        <v>0</v>
      </c>
      <c r="D45" s="112">
        <v>0</v>
      </c>
      <c r="E45" s="118">
        <f t="shared" si="15"/>
        <v>0</v>
      </c>
      <c r="F45" s="110"/>
      <c r="G45" s="110"/>
      <c r="H45" s="111">
        <f t="shared" si="16"/>
        <v>0</v>
      </c>
      <c r="I45" s="96"/>
      <c r="J45" s="96"/>
      <c r="K45" s="96"/>
      <c r="L45" s="96"/>
      <c r="M45" s="96"/>
      <c r="N45" s="96"/>
      <c r="O45" s="96"/>
      <c r="P45" s="96"/>
      <c r="Q45" s="96"/>
      <c r="R45" s="96"/>
      <c r="S45" s="96"/>
      <c r="T45" s="96"/>
      <c r="U45" s="96"/>
      <c r="V45" s="96"/>
      <c r="W45" s="96"/>
      <c r="X45" s="96"/>
      <c r="Y45" s="96"/>
      <c r="Z45" s="96"/>
    </row>
    <row r="46" spans="1:26" ht="15.75" customHeight="1">
      <c r="A46" s="107" t="s">
        <v>320</v>
      </c>
      <c r="B46" s="88" t="s">
        <v>181</v>
      </c>
      <c r="C46" s="112">
        <v>0</v>
      </c>
      <c r="D46" s="112">
        <v>0</v>
      </c>
      <c r="E46" s="118">
        <f t="shared" si="15"/>
        <v>0</v>
      </c>
      <c r="F46" s="110"/>
      <c r="G46" s="110"/>
      <c r="H46" s="111">
        <f t="shared" si="16"/>
        <v>0</v>
      </c>
      <c r="I46" s="96"/>
      <c r="J46" s="96"/>
      <c r="K46" s="96"/>
      <c r="L46" s="96"/>
      <c r="M46" s="96"/>
      <c r="N46" s="96"/>
      <c r="O46" s="96"/>
      <c r="P46" s="96"/>
      <c r="Q46" s="96"/>
      <c r="R46" s="96"/>
      <c r="S46" s="96"/>
      <c r="T46" s="96"/>
      <c r="U46" s="96"/>
      <c r="V46" s="96"/>
      <c r="W46" s="96"/>
      <c r="X46" s="96"/>
      <c r="Y46" s="96"/>
      <c r="Z46" s="96"/>
    </row>
    <row r="47" spans="1:26" ht="15.75" customHeight="1">
      <c r="A47" s="107" t="s">
        <v>360</v>
      </c>
      <c r="B47" s="88" t="s">
        <v>177</v>
      </c>
      <c r="C47" s="112">
        <v>0</v>
      </c>
      <c r="D47" s="112">
        <v>0</v>
      </c>
      <c r="E47" s="118">
        <f t="shared" si="15"/>
        <v>0</v>
      </c>
      <c r="F47" s="110"/>
      <c r="G47" s="110"/>
      <c r="H47" s="111">
        <f t="shared" si="16"/>
        <v>0</v>
      </c>
      <c r="I47" s="96"/>
      <c r="J47" s="96"/>
      <c r="K47" s="96"/>
      <c r="L47" s="96"/>
      <c r="M47" s="96"/>
      <c r="N47" s="96"/>
      <c r="O47" s="96"/>
      <c r="P47" s="96"/>
      <c r="Q47" s="96"/>
      <c r="R47" s="96"/>
      <c r="S47" s="96"/>
      <c r="T47" s="96"/>
      <c r="U47" s="96"/>
      <c r="V47" s="96"/>
      <c r="W47" s="96"/>
      <c r="X47" s="96"/>
      <c r="Y47" s="96"/>
      <c r="Z47" s="96"/>
    </row>
    <row r="48" spans="1:26" ht="15.75" customHeight="1">
      <c r="A48" s="107" t="s">
        <v>361</v>
      </c>
      <c r="B48" s="88" t="s">
        <v>102</v>
      </c>
      <c r="C48" s="112">
        <v>0</v>
      </c>
      <c r="D48" s="112">
        <v>0</v>
      </c>
      <c r="E48" s="118">
        <f t="shared" si="15"/>
        <v>0</v>
      </c>
      <c r="F48" s="110"/>
      <c r="G48" s="110"/>
      <c r="H48" s="111">
        <f t="shared" si="16"/>
        <v>0</v>
      </c>
      <c r="I48" s="96"/>
      <c r="J48" s="96"/>
      <c r="K48" s="96"/>
      <c r="L48" s="96"/>
      <c r="M48" s="96"/>
      <c r="N48" s="96"/>
      <c r="O48" s="96"/>
      <c r="P48" s="96"/>
      <c r="Q48" s="96"/>
      <c r="R48" s="96"/>
      <c r="S48" s="96"/>
      <c r="T48" s="96"/>
      <c r="U48" s="96"/>
      <c r="V48" s="96"/>
      <c r="W48" s="96"/>
      <c r="X48" s="96"/>
      <c r="Y48" s="96"/>
      <c r="Z48" s="96"/>
    </row>
    <row r="49" spans="1:26" ht="15.75" customHeight="1">
      <c r="A49" s="107" t="s">
        <v>362</v>
      </c>
      <c r="B49" s="88" t="s">
        <v>103</v>
      </c>
      <c r="C49" s="112">
        <v>0</v>
      </c>
      <c r="D49" s="112">
        <v>0</v>
      </c>
      <c r="E49" s="118">
        <f t="shared" si="15"/>
        <v>0</v>
      </c>
      <c r="F49" s="110"/>
      <c r="G49" s="110"/>
      <c r="H49" s="111">
        <f t="shared" si="16"/>
        <v>0</v>
      </c>
      <c r="I49" s="96"/>
      <c r="J49" s="96"/>
      <c r="K49" s="96"/>
      <c r="L49" s="96"/>
      <c r="M49" s="96"/>
      <c r="N49" s="96"/>
      <c r="O49" s="96"/>
      <c r="P49" s="96"/>
      <c r="Q49" s="96"/>
      <c r="R49" s="96"/>
      <c r="S49" s="96"/>
      <c r="T49" s="96"/>
      <c r="U49" s="96"/>
      <c r="V49" s="96"/>
      <c r="W49" s="96"/>
      <c r="X49" s="96"/>
      <c r="Y49" s="96"/>
      <c r="Z49" s="96"/>
    </row>
    <row r="50" spans="1:26" ht="15.75" customHeight="1">
      <c r="A50" s="107" t="s">
        <v>322</v>
      </c>
      <c r="B50" s="88" t="s">
        <v>182</v>
      </c>
      <c r="C50" s="112">
        <v>0</v>
      </c>
      <c r="D50" s="112">
        <v>0</v>
      </c>
      <c r="E50" s="118">
        <f t="shared" si="15"/>
        <v>0</v>
      </c>
      <c r="F50" s="110"/>
      <c r="G50" s="110"/>
      <c r="H50" s="111">
        <f t="shared" si="16"/>
        <v>0</v>
      </c>
      <c r="I50" s="96"/>
      <c r="J50" s="96"/>
      <c r="K50" s="96"/>
      <c r="L50" s="96"/>
      <c r="M50" s="96"/>
      <c r="N50" s="96"/>
      <c r="O50" s="96"/>
      <c r="P50" s="96"/>
      <c r="Q50" s="96"/>
      <c r="R50" s="96"/>
      <c r="S50" s="96"/>
      <c r="T50" s="96"/>
      <c r="U50" s="96"/>
      <c r="V50" s="96"/>
      <c r="W50" s="96"/>
      <c r="X50" s="96"/>
      <c r="Y50" s="96"/>
      <c r="Z50" s="96"/>
    </row>
    <row r="51" spans="1:26" ht="15.75" customHeight="1">
      <c r="A51" s="107" t="s">
        <v>323</v>
      </c>
      <c r="B51" s="88" t="s">
        <v>263</v>
      </c>
      <c r="C51" s="112">
        <v>0</v>
      </c>
      <c r="D51" s="112">
        <v>0</v>
      </c>
      <c r="E51" s="118">
        <f t="shared" si="15"/>
        <v>0</v>
      </c>
      <c r="F51" s="110"/>
      <c r="G51" s="110"/>
      <c r="H51" s="111">
        <f t="shared" si="16"/>
        <v>0</v>
      </c>
      <c r="I51" s="96"/>
      <c r="J51" s="96"/>
      <c r="K51" s="96"/>
      <c r="L51" s="96"/>
      <c r="M51" s="96"/>
      <c r="N51" s="96"/>
      <c r="O51" s="96"/>
      <c r="P51" s="96"/>
      <c r="Q51" s="96"/>
      <c r="R51" s="96"/>
      <c r="S51" s="96"/>
      <c r="T51" s="96"/>
      <c r="U51" s="96"/>
      <c r="V51" s="96"/>
      <c r="W51" s="96"/>
      <c r="X51" s="96"/>
      <c r="Y51" s="96"/>
      <c r="Z51" s="96"/>
    </row>
    <row r="52" spans="1:26" ht="15.75" customHeight="1">
      <c r="A52" s="107" t="s">
        <v>324</v>
      </c>
      <c r="B52" s="88" t="s">
        <v>172</v>
      </c>
      <c r="C52" s="112">
        <v>0</v>
      </c>
      <c r="D52" s="112">
        <v>0</v>
      </c>
      <c r="E52" s="118">
        <f t="shared" si="15"/>
        <v>0</v>
      </c>
      <c r="F52" s="110"/>
      <c r="G52" s="110"/>
      <c r="H52" s="111">
        <f t="shared" si="16"/>
        <v>0</v>
      </c>
      <c r="I52" s="96"/>
      <c r="J52" s="96"/>
      <c r="K52" s="96"/>
      <c r="L52" s="96"/>
      <c r="M52" s="96"/>
      <c r="N52" s="96"/>
      <c r="O52" s="96"/>
      <c r="P52" s="96"/>
      <c r="Q52" s="96"/>
      <c r="R52" s="96"/>
      <c r="S52" s="96"/>
      <c r="T52" s="96"/>
      <c r="U52" s="96"/>
      <c r="V52" s="96"/>
      <c r="W52" s="96"/>
      <c r="X52" s="96"/>
      <c r="Y52" s="96"/>
      <c r="Z52" s="96"/>
    </row>
    <row r="53" spans="1:26" ht="15.75" customHeight="1">
      <c r="A53" s="107" t="s">
        <v>325</v>
      </c>
      <c r="B53" s="88" t="s">
        <v>264</v>
      </c>
      <c r="C53" s="112">
        <v>0</v>
      </c>
      <c r="D53" s="112">
        <v>0</v>
      </c>
      <c r="E53" s="118">
        <f t="shared" si="15"/>
        <v>0</v>
      </c>
      <c r="F53" s="110"/>
      <c r="G53" s="110"/>
      <c r="H53" s="111">
        <f t="shared" si="16"/>
        <v>0</v>
      </c>
      <c r="I53" s="96"/>
      <c r="J53" s="96"/>
      <c r="K53" s="96"/>
      <c r="L53" s="96"/>
      <c r="M53" s="96"/>
      <c r="N53" s="96"/>
      <c r="O53" s="96"/>
      <c r="P53" s="96"/>
      <c r="Q53" s="96"/>
      <c r="R53" s="96"/>
      <c r="S53" s="96"/>
      <c r="T53" s="96"/>
      <c r="U53" s="96"/>
      <c r="V53" s="96"/>
      <c r="W53" s="96"/>
      <c r="X53" s="96"/>
      <c r="Y53" s="96"/>
      <c r="Z53" s="96"/>
    </row>
    <row r="54" spans="1:26" ht="15.75" customHeight="1">
      <c r="A54" s="107" t="s">
        <v>326</v>
      </c>
      <c r="B54" s="88" t="s">
        <v>265</v>
      </c>
      <c r="C54" s="112">
        <v>0</v>
      </c>
      <c r="D54" s="112">
        <v>0</v>
      </c>
      <c r="E54" s="118">
        <f t="shared" si="15"/>
        <v>0</v>
      </c>
      <c r="F54" s="110"/>
      <c r="G54" s="110"/>
      <c r="H54" s="111">
        <f t="shared" si="16"/>
        <v>0</v>
      </c>
      <c r="I54" s="96"/>
      <c r="J54" s="96"/>
      <c r="K54" s="96"/>
      <c r="L54" s="96"/>
      <c r="M54" s="96"/>
      <c r="N54" s="96"/>
      <c r="O54" s="96"/>
      <c r="P54" s="96"/>
      <c r="Q54" s="96"/>
      <c r="R54" s="96"/>
      <c r="S54" s="96"/>
      <c r="T54" s="96"/>
      <c r="U54" s="96"/>
      <c r="V54" s="96"/>
      <c r="W54" s="96"/>
      <c r="X54" s="96"/>
      <c r="Y54" s="96"/>
      <c r="Z54" s="96"/>
    </row>
    <row r="55" spans="1:26" ht="15.75" customHeight="1">
      <c r="A55" s="107" t="s">
        <v>327</v>
      </c>
      <c r="B55" s="88" t="s">
        <v>228</v>
      </c>
      <c r="C55" s="112">
        <v>0</v>
      </c>
      <c r="D55" s="112">
        <v>0</v>
      </c>
      <c r="E55" s="118">
        <f t="shared" si="15"/>
        <v>0</v>
      </c>
      <c r="F55" s="110"/>
      <c r="G55" s="110"/>
      <c r="H55" s="111">
        <f t="shared" si="16"/>
        <v>0</v>
      </c>
      <c r="I55" s="96"/>
      <c r="J55" s="96"/>
      <c r="K55" s="96"/>
      <c r="L55" s="96"/>
      <c r="M55" s="96"/>
      <c r="N55" s="96"/>
      <c r="O55" s="96"/>
      <c r="P55" s="96"/>
      <c r="Q55" s="96"/>
      <c r="R55" s="96"/>
      <c r="S55" s="96"/>
      <c r="T55" s="96"/>
      <c r="U55" s="96"/>
      <c r="V55" s="96"/>
      <c r="W55" s="96"/>
      <c r="X55" s="96"/>
      <c r="Y55" s="96"/>
      <c r="Z55" s="96"/>
    </row>
    <row r="56" spans="1:26" ht="15.75" customHeight="1">
      <c r="A56" s="107" t="s">
        <v>328</v>
      </c>
      <c r="B56" s="88" t="s">
        <v>229</v>
      </c>
      <c r="C56" s="112">
        <v>0</v>
      </c>
      <c r="D56" s="112">
        <v>0</v>
      </c>
      <c r="E56" s="118">
        <f t="shared" si="15"/>
        <v>0</v>
      </c>
      <c r="F56" s="110"/>
      <c r="G56" s="110"/>
      <c r="H56" s="111">
        <f t="shared" si="16"/>
        <v>0</v>
      </c>
      <c r="I56" s="96"/>
      <c r="J56" s="96"/>
      <c r="K56" s="96"/>
      <c r="L56" s="96"/>
      <c r="M56" s="96"/>
      <c r="N56" s="96"/>
      <c r="O56" s="96"/>
      <c r="P56" s="96"/>
      <c r="Q56" s="96"/>
      <c r="R56" s="96"/>
      <c r="S56" s="96"/>
      <c r="T56" s="96"/>
      <c r="U56" s="96"/>
      <c r="V56" s="96"/>
      <c r="W56" s="96"/>
      <c r="X56" s="96"/>
      <c r="Y56" s="96"/>
      <c r="Z56" s="96"/>
    </row>
    <row r="57" spans="1:26" ht="15.75" customHeight="1">
      <c r="A57" s="107" t="s">
        <v>329</v>
      </c>
      <c r="B57" s="88" t="s">
        <v>230</v>
      </c>
      <c r="C57" s="112">
        <v>0</v>
      </c>
      <c r="D57" s="112">
        <v>0</v>
      </c>
      <c r="E57" s="118">
        <f t="shared" si="15"/>
        <v>0</v>
      </c>
      <c r="F57" s="110"/>
      <c r="G57" s="110"/>
      <c r="H57" s="111">
        <f t="shared" si="16"/>
        <v>0</v>
      </c>
      <c r="I57" s="96"/>
      <c r="J57" s="96"/>
      <c r="K57" s="96"/>
      <c r="L57" s="96"/>
      <c r="M57" s="96"/>
      <c r="N57" s="96"/>
      <c r="O57" s="96"/>
      <c r="P57" s="96"/>
      <c r="Q57" s="96"/>
      <c r="R57" s="96"/>
      <c r="S57" s="96"/>
      <c r="T57" s="96"/>
      <c r="U57" s="96"/>
      <c r="V57" s="96"/>
      <c r="W57" s="96"/>
      <c r="X57" s="96"/>
      <c r="Y57" s="96"/>
      <c r="Z57" s="96"/>
    </row>
    <row r="58" spans="1:26" ht="15.75" customHeight="1">
      <c r="A58" s="107" t="s">
        <v>330</v>
      </c>
      <c r="B58" s="88" t="s">
        <v>231</v>
      </c>
      <c r="C58" s="112">
        <v>0</v>
      </c>
      <c r="D58" s="112">
        <v>0</v>
      </c>
      <c r="E58" s="118">
        <f t="shared" si="15"/>
        <v>0</v>
      </c>
      <c r="F58" s="110"/>
      <c r="G58" s="110"/>
      <c r="H58" s="111">
        <f t="shared" si="16"/>
        <v>0</v>
      </c>
      <c r="I58" s="96"/>
      <c r="J58" s="96"/>
      <c r="K58" s="96"/>
      <c r="L58" s="96"/>
      <c r="M58" s="96"/>
      <c r="N58" s="96"/>
      <c r="O58" s="96"/>
      <c r="P58" s="96"/>
      <c r="Q58" s="96"/>
      <c r="R58" s="96"/>
      <c r="S58" s="96"/>
      <c r="T58" s="96"/>
      <c r="U58" s="96"/>
      <c r="V58" s="96"/>
      <c r="W58" s="96"/>
      <c r="X58" s="96"/>
      <c r="Y58" s="96"/>
      <c r="Z58" s="96"/>
    </row>
    <row r="59" spans="1:26" ht="15.75" customHeight="1">
      <c r="A59" s="107" t="s">
        <v>331</v>
      </c>
      <c r="B59" s="88" t="s">
        <v>232</v>
      </c>
      <c r="C59" s="112">
        <v>0</v>
      </c>
      <c r="D59" s="112">
        <v>0</v>
      </c>
      <c r="E59" s="118">
        <f t="shared" si="15"/>
        <v>0</v>
      </c>
      <c r="F59" s="110"/>
      <c r="G59" s="110"/>
      <c r="H59" s="111">
        <f t="shared" si="16"/>
        <v>0</v>
      </c>
      <c r="I59" s="96"/>
      <c r="J59" s="96"/>
      <c r="K59" s="96"/>
      <c r="L59" s="96"/>
      <c r="M59" s="96"/>
      <c r="N59" s="96"/>
      <c r="O59" s="96"/>
      <c r="P59" s="96"/>
      <c r="Q59" s="96"/>
      <c r="R59" s="96"/>
      <c r="S59" s="96"/>
      <c r="T59" s="96"/>
      <c r="U59" s="96"/>
      <c r="V59" s="96"/>
      <c r="W59" s="96"/>
      <c r="X59" s="96"/>
      <c r="Y59" s="96"/>
      <c r="Z59" s="96"/>
    </row>
    <row r="60" spans="1:26" ht="15.75" customHeight="1">
      <c r="A60" s="107" t="s">
        <v>332</v>
      </c>
      <c r="B60" s="88" t="s">
        <v>233</v>
      </c>
      <c r="C60" s="112">
        <v>0</v>
      </c>
      <c r="D60" s="112">
        <v>0</v>
      </c>
      <c r="E60" s="118">
        <f t="shared" si="15"/>
        <v>0</v>
      </c>
      <c r="F60" s="110"/>
      <c r="G60" s="110"/>
      <c r="H60" s="111">
        <f t="shared" si="16"/>
        <v>0</v>
      </c>
      <c r="I60" s="96"/>
      <c r="J60" s="96"/>
      <c r="K60" s="96"/>
      <c r="L60" s="96"/>
      <c r="M60" s="96"/>
      <c r="N60" s="96"/>
      <c r="O60" s="96"/>
      <c r="P60" s="96"/>
      <c r="Q60" s="96"/>
      <c r="R60" s="96"/>
      <c r="S60" s="96"/>
      <c r="T60" s="96"/>
      <c r="U60" s="96"/>
      <c r="V60" s="96"/>
      <c r="W60" s="96"/>
      <c r="X60" s="96"/>
      <c r="Y60" s="96"/>
      <c r="Z60" s="96"/>
    </row>
    <row r="61" spans="1:26" ht="15.75" customHeight="1">
      <c r="A61" s="107" t="s">
        <v>333</v>
      </c>
      <c r="B61" s="88" t="s">
        <v>234</v>
      </c>
      <c r="C61" s="112">
        <v>0</v>
      </c>
      <c r="D61" s="112">
        <v>0</v>
      </c>
      <c r="E61" s="118">
        <f t="shared" si="15"/>
        <v>0</v>
      </c>
      <c r="F61" s="110"/>
      <c r="G61" s="110"/>
      <c r="H61" s="111">
        <f t="shared" si="16"/>
        <v>0</v>
      </c>
      <c r="I61" s="96"/>
      <c r="J61" s="96"/>
      <c r="K61" s="96"/>
      <c r="L61" s="96"/>
      <c r="M61" s="96"/>
      <c r="N61" s="96"/>
      <c r="O61" s="96"/>
      <c r="P61" s="96"/>
      <c r="Q61" s="96"/>
      <c r="R61" s="96"/>
      <c r="S61" s="96"/>
      <c r="T61" s="96"/>
      <c r="U61" s="96"/>
      <c r="V61" s="96"/>
      <c r="W61" s="96"/>
      <c r="X61" s="96"/>
      <c r="Y61" s="96"/>
      <c r="Z61" s="96"/>
    </row>
    <row r="62" spans="1:26" ht="15.75" customHeight="1">
      <c r="A62" s="107" t="s">
        <v>334</v>
      </c>
      <c r="B62" s="88" t="s">
        <v>235</v>
      </c>
      <c r="C62" s="112">
        <v>0</v>
      </c>
      <c r="D62" s="112">
        <v>0</v>
      </c>
      <c r="E62" s="118">
        <f t="shared" si="15"/>
        <v>0</v>
      </c>
      <c r="F62" s="110"/>
      <c r="G62" s="110"/>
      <c r="H62" s="111">
        <f t="shared" si="16"/>
        <v>0</v>
      </c>
      <c r="I62" s="96"/>
      <c r="J62" s="96"/>
      <c r="K62" s="96"/>
      <c r="L62" s="96"/>
      <c r="M62" s="96"/>
      <c r="N62" s="96"/>
      <c r="O62" s="96"/>
      <c r="P62" s="96"/>
      <c r="Q62" s="96"/>
      <c r="R62" s="96"/>
      <c r="S62" s="96"/>
      <c r="T62" s="96"/>
      <c r="U62" s="96"/>
      <c r="V62" s="96"/>
      <c r="W62" s="96"/>
      <c r="X62" s="96"/>
      <c r="Y62" s="96"/>
      <c r="Z62" s="96"/>
    </row>
    <row r="63" spans="1:26" ht="15.75" customHeight="1">
      <c r="A63" s="107" t="s">
        <v>335</v>
      </c>
      <c r="B63" s="88" t="s">
        <v>178</v>
      </c>
      <c r="C63" s="112">
        <v>0</v>
      </c>
      <c r="D63" s="112">
        <v>0</v>
      </c>
      <c r="E63" s="118">
        <f t="shared" si="15"/>
        <v>0</v>
      </c>
      <c r="F63" s="110"/>
      <c r="G63" s="110"/>
      <c r="H63" s="111">
        <f t="shared" si="16"/>
        <v>0</v>
      </c>
      <c r="I63" s="96"/>
      <c r="J63" s="96"/>
      <c r="K63" s="96"/>
      <c r="L63" s="96"/>
      <c r="M63" s="96"/>
      <c r="N63" s="96"/>
      <c r="O63" s="96"/>
      <c r="P63" s="96"/>
      <c r="Q63" s="96"/>
      <c r="R63" s="96"/>
      <c r="S63" s="96"/>
      <c r="T63" s="96"/>
      <c r="U63" s="96"/>
      <c r="V63" s="96"/>
      <c r="W63" s="96"/>
      <c r="X63" s="96"/>
      <c r="Y63" s="96"/>
      <c r="Z63" s="96"/>
    </row>
    <row r="64" spans="1:26" ht="15.75" customHeight="1">
      <c r="A64" s="107" t="s">
        <v>336</v>
      </c>
      <c r="B64" s="88" t="s">
        <v>179</v>
      </c>
      <c r="C64" s="112">
        <v>0</v>
      </c>
      <c r="D64" s="112">
        <v>0</v>
      </c>
      <c r="E64" s="118">
        <f t="shared" si="15"/>
        <v>0</v>
      </c>
      <c r="F64" s="110"/>
      <c r="G64" s="110"/>
      <c r="H64" s="111">
        <f t="shared" si="16"/>
        <v>0</v>
      </c>
      <c r="I64" s="96"/>
      <c r="J64" s="96"/>
      <c r="K64" s="96"/>
      <c r="L64" s="96"/>
      <c r="M64" s="96"/>
      <c r="N64" s="96"/>
      <c r="O64" s="96"/>
      <c r="P64" s="96"/>
      <c r="Q64" s="96"/>
      <c r="R64" s="96"/>
      <c r="S64" s="96"/>
      <c r="T64" s="96"/>
      <c r="U64" s="96"/>
      <c r="V64" s="96"/>
      <c r="W64" s="96"/>
      <c r="X64" s="96"/>
      <c r="Y64" s="96"/>
      <c r="Z64" s="96"/>
    </row>
    <row r="65" spans="1:26" ht="15.75" customHeight="1">
      <c r="A65" s="107" t="s">
        <v>337</v>
      </c>
      <c r="B65" s="88" t="s">
        <v>180</v>
      </c>
      <c r="C65" s="112">
        <v>0</v>
      </c>
      <c r="D65" s="112">
        <v>0</v>
      </c>
      <c r="E65" s="118">
        <f t="shared" si="15"/>
        <v>0</v>
      </c>
      <c r="F65" s="110"/>
      <c r="G65" s="110"/>
      <c r="H65" s="111">
        <f t="shared" si="16"/>
        <v>0</v>
      </c>
      <c r="I65" s="96"/>
      <c r="J65" s="96"/>
      <c r="K65" s="96"/>
      <c r="L65" s="96"/>
      <c r="M65" s="96"/>
      <c r="N65" s="96"/>
      <c r="O65" s="96"/>
      <c r="P65" s="96"/>
      <c r="Q65" s="96"/>
      <c r="R65" s="96"/>
      <c r="S65" s="96"/>
      <c r="T65" s="96"/>
      <c r="U65" s="96"/>
      <c r="V65" s="96"/>
      <c r="W65" s="96"/>
      <c r="X65" s="96"/>
      <c r="Y65" s="96"/>
      <c r="Z65" s="96"/>
    </row>
    <row r="66" spans="1:26" ht="15.75" customHeight="1">
      <c r="A66" s="107" t="s">
        <v>338</v>
      </c>
      <c r="B66" s="88" t="s">
        <v>150</v>
      </c>
      <c r="C66" s="112">
        <v>0</v>
      </c>
      <c r="D66" s="112">
        <v>0</v>
      </c>
      <c r="E66" s="118">
        <f t="shared" si="15"/>
        <v>0</v>
      </c>
      <c r="F66" s="110"/>
      <c r="G66" s="110"/>
      <c r="H66" s="111">
        <f t="shared" si="16"/>
        <v>0</v>
      </c>
      <c r="I66" s="96"/>
      <c r="J66" s="96"/>
      <c r="K66" s="96"/>
      <c r="L66" s="96"/>
      <c r="M66" s="96"/>
      <c r="N66" s="96"/>
      <c r="O66" s="96"/>
      <c r="P66" s="96"/>
      <c r="Q66" s="96"/>
      <c r="R66" s="96"/>
      <c r="S66" s="96"/>
      <c r="T66" s="96"/>
      <c r="U66" s="96"/>
      <c r="V66" s="96"/>
      <c r="W66" s="96"/>
      <c r="X66" s="96"/>
      <c r="Y66" s="96"/>
      <c r="Z66" s="96"/>
    </row>
    <row r="67" spans="1:26" ht="15.75" customHeight="1">
      <c r="A67" s="107" t="s">
        <v>339</v>
      </c>
      <c r="B67" s="88" t="s">
        <v>151</v>
      </c>
      <c r="C67" s="112">
        <v>0</v>
      </c>
      <c r="D67" s="112">
        <v>0</v>
      </c>
      <c r="E67" s="118">
        <f t="shared" si="15"/>
        <v>0</v>
      </c>
      <c r="F67" s="110"/>
      <c r="G67" s="110"/>
      <c r="H67" s="111">
        <f t="shared" si="16"/>
        <v>0</v>
      </c>
      <c r="I67" s="96"/>
      <c r="J67" s="96"/>
      <c r="K67" s="96"/>
      <c r="L67" s="96"/>
      <c r="M67" s="96"/>
      <c r="N67" s="96"/>
      <c r="O67" s="96"/>
      <c r="P67" s="96"/>
      <c r="Q67" s="96"/>
      <c r="R67" s="96"/>
      <c r="S67" s="96"/>
      <c r="T67" s="96"/>
      <c r="U67" s="96"/>
      <c r="V67" s="96"/>
      <c r="W67" s="96"/>
      <c r="X67" s="96"/>
      <c r="Y67" s="96"/>
      <c r="Z67" s="96"/>
    </row>
    <row r="68" spans="1:26" ht="15.75" customHeight="1">
      <c r="A68" s="107" t="s">
        <v>382</v>
      </c>
      <c r="B68" s="88" t="s">
        <v>152</v>
      </c>
      <c r="C68" s="112">
        <v>0</v>
      </c>
      <c r="D68" s="112">
        <v>0</v>
      </c>
      <c r="E68" s="118">
        <f t="shared" si="15"/>
        <v>0</v>
      </c>
      <c r="F68" s="110"/>
      <c r="G68" s="110"/>
      <c r="H68" s="111">
        <f t="shared" si="16"/>
        <v>0</v>
      </c>
      <c r="I68" s="96"/>
      <c r="J68" s="96"/>
      <c r="K68" s="96"/>
      <c r="L68" s="96"/>
      <c r="M68" s="96"/>
      <c r="N68" s="96"/>
      <c r="O68" s="96"/>
      <c r="P68" s="96"/>
      <c r="Q68" s="96"/>
      <c r="R68" s="96"/>
      <c r="S68" s="96"/>
      <c r="T68" s="96"/>
      <c r="U68" s="96"/>
      <c r="V68" s="96"/>
      <c r="W68" s="96"/>
      <c r="X68" s="96"/>
      <c r="Y68" s="96"/>
      <c r="Z68" s="96"/>
    </row>
    <row r="69" spans="1:26" ht="15.75" customHeight="1">
      <c r="A69" s="107" t="s">
        <v>383</v>
      </c>
      <c r="B69" s="88" t="s">
        <v>147</v>
      </c>
      <c r="C69" s="112">
        <v>0</v>
      </c>
      <c r="D69" s="112">
        <v>0</v>
      </c>
      <c r="E69" s="118">
        <f t="shared" si="15"/>
        <v>0</v>
      </c>
      <c r="F69" s="110"/>
      <c r="G69" s="110"/>
      <c r="H69" s="111">
        <f t="shared" si="16"/>
        <v>0</v>
      </c>
      <c r="I69" s="96"/>
      <c r="J69" s="96"/>
      <c r="K69" s="96"/>
      <c r="L69" s="96"/>
      <c r="M69" s="96"/>
      <c r="N69" s="96"/>
      <c r="O69" s="96"/>
      <c r="P69" s="96"/>
      <c r="Q69" s="96"/>
      <c r="R69" s="96"/>
      <c r="S69" s="96"/>
      <c r="T69" s="96"/>
      <c r="U69" s="96"/>
      <c r="V69" s="96"/>
      <c r="W69" s="96"/>
      <c r="X69" s="96"/>
      <c r="Y69" s="96"/>
      <c r="Z69" s="96"/>
    </row>
    <row r="70" spans="1:26" ht="15.75" customHeight="1">
      <c r="A70" s="107" t="s">
        <v>384</v>
      </c>
      <c r="B70" s="88" t="s">
        <v>148</v>
      </c>
      <c r="C70" s="112">
        <v>0</v>
      </c>
      <c r="D70" s="112">
        <v>0</v>
      </c>
      <c r="E70" s="118">
        <f t="shared" si="15"/>
        <v>0</v>
      </c>
      <c r="F70" s="110"/>
      <c r="G70" s="110"/>
      <c r="H70" s="111">
        <f t="shared" si="16"/>
        <v>0</v>
      </c>
      <c r="I70" s="96"/>
      <c r="J70" s="96"/>
      <c r="K70" s="96"/>
      <c r="L70" s="96"/>
      <c r="M70" s="96"/>
      <c r="N70" s="96"/>
      <c r="O70" s="96"/>
      <c r="P70" s="96"/>
      <c r="Q70" s="96"/>
      <c r="R70" s="96"/>
      <c r="S70" s="96"/>
      <c r="T70" s="96"/>
      <c r="U70" s="96"/>
      <c r="V70" s="96"/>
      <c r="W70" s="96"/>
      <c r="X70" s="96"/>
      <c r="Y70" s="96"/>
      <c r="Z70" s="96"/>
    </row>
    <row r="71" spans="1:26" ht="15.75" customHeight="1">
      <c r="A71" s="107" t="s">
        <v>385</v>
      </c>
      <c r="B71" s="88" t="s">
        <v>222</v>
      </c>
      <c r="C71" s="112">
        <v>0</v>
      </c>
      <c r="D71" s="112">
        <v>0</v>
      </c>
      <c r="E71" s="118">
        <f t="shared" si="15"/>
        <v>0</v>
      </c>
      <c r="F71" s="110"/>
      <c r="G71" s="110"/>
      <c r="H71" s="111">
        <f t="shared" si="16"/>
        <v>0</v>
      </c>
      <c r="I71" s="96"/>
      <c r="J71" s="96"/>
      <c r="K71" s="96"/>
      <c r="L71" s="96"/>
      <c r="M71" s="96"/>
      <c r="N71" s="96"/>
      <c r="O71" s="96"/>
      <c r="P71" s="96"/>
      <c r="Q71" s="96"/>
      <c r="R71" s="96"/>
      <c r="S71" s="96"/>
      <c r="T71" s="96"/>
      <c r="U71" s="96"/>
      <c r="V71" s="96"/>
      <c r="W71" s="96"/>
      <c r="X71" s="96"/>
      <c r="Y71" s="96"/>
      <c r="Z71" s="96"/>
    </row>
    <row r="72" spans="1:26" ht="15.75" customHeight="1">
      <c r="A72" s="107" t="s">
        <v>342</v>
      </c>
      <c r="B72" s="88" t="s">
        <v>223</v>
      </c>
      <c r="C72" s="112">
        <v>0</v>
      </c>
      <c r="D72" s="112">
        <v>0</v>
      </c>
      <c r="E72" s="118">
        <f t="shared" si="15"/>
        <v>0</v>
      </c>
      <c r="F72" s="110"/>
      <c r="G72" s="110"/>
      <c r="H72" s="111">
        <f t="shared" si="16"/>
        <v>0</v>
      </c>
      <c r="I72" s="96"/>
      <c r="J72" s="96"/>
      <c r="K72" s="96"/>
      <c r="L72" s="96"/>
      <c r="M72" s="96"/>
      <c r="N72" s="96"/>
      <c r="O72" s="96"/>
      <c r="P72" s="96"/>
      <c r="Q72" s="96"/>
      <c r="R72" s="96"/>
      <c r="S72" s="96"/>
      <c r="T72" s="96"/>
      <c r="U72" s="96"/>
      <c r="V72" s="96"/>
      <c r="W72" s="96"/>
      <c r="X72" s="96"/>
      <c r="Y72" s="96"/>
      <c r="Z72" s="96"/>
    </row>
    <row r="73" spans="1:26" ht="15.75" customHeight="1">
      <c r="A73" s="107" t="s">
        <v>343</v>
      </c>
      <c r="B73" s="88" t="s">
        <v>224</v>
      </c>
      <c r="C73" s="112">
        <v>0</v>
      </c>
      <c r="D73" s="112">
        <v>0</v>
      </c>
      <c r="E73" s="118">
        <f t="shared" si="15"/>
        <v>0</v>
      </c>
      <c r="F73" s="110"/>
      <c r="G73" s="110"/>
      <c r="H73" s="111">
        <f t="shared" si="16"/>
        <v>0</v>
      </c>
      <c r="I73" s="96"/>
      <c r="J73" s="96"/>
      <c r="K73" s="96"/>
      <c r="L73" s="96"/>
      <c r="M73" s="96"/>
      <c r="N73" s="96"/>
      <c r="O73" s="96"/>
      <c r="P73" s="96"/>
      <c r="Q73" s="96"/>
      <c r="R73" s="96"/>
      <c r="S73" s="96"/>
      <c r="T73" s="96"/>
      <c r="U73" s="96"/>
      <c r="V73" s="96"/>
      <c r="W73" s="96"/>
      <c r="X73" s="96"/>
      <c r="Y73" s="96"/>
      <c r="Z73" s="96"/>
    </row>
    <row r="74" spans="1:26" ht="15.75" customHeight="1">
      <c r="A74" s="107" t="s">
        <v>344</v>
      </c>
      <c r="B74" s="88" t="s">
        <v>225</v>
      </c>
      <c r="C74" s="112">
        <v>0</v>
      </c>
      <c r="D74" s="112">
        <v>0</v>
      </c>
      <c r="E74" s="118">
        <f t="shared" si="15"/>
        <v>0</v>
      </c>
      <c r="F74" s="110"/>
      <c r="G74" s="110"/>
      <c r="H74" s="111">
        <f t="shared" si="16"/>
        <v>0</v>
      </c>
      <c r="I74" s="96"/>
      <c r="J74" s="96"/>
      <c r="K74" s="96"/>
      <c r="L74" s="96"/>
      <c r="M74" s="96"/>
      <c r="N74" s="96"/>
      <c r="O74" s="96"/>
      <c r="P74" s="96"/>
      <c r="Q74" s="96"/>
      <c r="R74" s="96"/>
      <c r="S74" s="96"/>
      <c r="T74" s="96"/>
      <c r="U74" s="96"/>
      <c r="V74" s="96"/>
      <c r="W74" s="96"/>
      <c r="X74" s="96"/>
      <c r="Y74" s="96"/>
      <c r="Z74" s="96"/>
    </row>
    <row r="75" spans="1:26" ht="15.75" customHeight="1">
      <c r="A75" s="107" t="s">
        <v>345</v>
      </c>
      <c r="B75" s="88" t="s">
        <v>226</v>
      </c>
      <c r="C75" s="112">
        <v>0</v>
      </c>
      <c r="D75" s="112">
        <v>0</v>
      </c>
      <c r="E75" s="118">
        <f t="shared" si="15"/>
        <v>0</v>
      </c>
      <c r="F75" s="110"/>
      <c r="G75" s="110"/>
      <c r="H75" s="111">
        <f t="shared" si="16"/>
        <v>0</v>
      </c>
      <c r="I75" s="96"/>
      <c r="J75" s="96"/>
      <c r="K75" s="96"/>
      <c r="L75" s="96"/>
      <c r="M75" s="96"/>
      <c r="N75" s="96"/>
      <c r="O75" s="96"/>
      <c r="P75" s="96"/>
      <c r="Q75" s="96"/>
      <c r="R75" s="96"/>
      <c r="S75" s="96"/>
      <c r="T75" s="96"/>
      <c r="U75" s="96"/>
      <c r="V75" s="96"/>
      <c r="W75" s="96"/>
      <c r="X75" s="96"/>
      <c r="Y75" s="96"/>
      <c r="Z75" s="96"/>
    </row>
    <row r="76" spans="1:26" ht="15.75" customHeight="1">
      <c r="A76" s="107" t="s">
        <v>346</v>
      </c>
      <c r="B76" s="88" t="s">
        <v>227</v>
      </c>
      <c r="C76" s="112">
        <v>0</v>
      </c>
      <c r="D76" s="112">
        <v>0</v>
      </c>
      <c r="E76" s="118">
        <f t="shared" si="15"/>
        <v>0</v>
      </c>
      <c r="F76" s="110"/>
      <c r="G76" s="110"/>
      <c r="H76" s="111">
        <f t="shared" si="16"/>
        <v>0</v>
      </c>
      <c r="I76" s="96"/>
      <c r="J76" s="96"/>
      <c r="K76" s="96"/>
      <c r="L76" s="96"/>
      <c r="M76" s="96"/>
      <c r="N76" s="96"/>
      <c r="O76" s="96"/>
      <c r="P76" s="96"/>
      <c r="Q76" s="96"/>
      <c r="R76" s="96"/>
      <c r="S76" s="96"/>
      <c r="T76" s="96"/>
      <c r="U76" s="96"/>
      <c r="V76" s="96"/>
      <c r="W76" s="96"/>
      <c r="X76" s="96"/>
      <c r="Y76" s="96"/>
      <c r="Z76" s="96"/>
    </row>
    <row r="77" spans="1:26" ht="15.75" customHeight="1">
      <c r="A77" s="107" t="s">
        <v>347</v>
      </c>
      <c r="B77" s="88" t="s">
        <v>193</v>
      </c>
      <c r="C77" s="112">
        <v>0</v>
      </c>
      <c r="D77" s="112">
        <v>0</v>
      </c>
      <c r="E77" s="118">
        <f t="shared" si="15"/>
        <v>0</v>
      </c>
      <c r="F77" s="110"/>
      <c r="G77" s="110"/>
      <c r="H77" s="111">
        <f t="shared" si="16"/>
        <v>0</v>
      </c>
      <c r="I77" s="96"/>
      <c r="J77" s="96"/>
      <c r="K77" s="96"/>
      <c r="L77" s="96"/>
      <c r="M77" s="96"/>
      <c r="N77" s="96"/>
      <c r="O77" s="96"/>
      <c r="P77" s="96"/>
      <c r="Q77" s="96"/>
      <c r="R77" s="96"/>
      <c r="S77" s="96"/>
      <c r="T77" s="96"/>
      <c r="U77" s="96"/>
      <c r="V77" s="96"/>
      <c r="W77" s="96"/>
      <c r="X77" s="96"/>
      <c r="Y77" s="96"/>
      <c r="Z77" s="96"/>
    </row>
    <row r="78" spans="1:26" ht="15.75" customHeight="1">
      <c r="A78" s="107" t="s">
        <v>348</v>
      </c>
      <c r="B78" s="88" t="s">
        <v>194</v>
      </c>
      <c r="C78" s="112">
        <v>0</v>
      </c>
      <c r="D78" s="112">
        <v>0</v>
      </c>
      <c r="E78" s="118">
        <f t="shared" si="15"/>
        <v>0</v>
      </c>
      <c r="F78" s="110"/>
      <c r="G78" s="110"/>
      <c r="H78" s="111">
        <f t="shared" si="16"/>
        <v>0</v>
      </c>
      <c r="I78" s="96"/>
      <c r="J78" s="96"/>
      <c r="K78" s="96"/>
      <c r="L78" s="96"/>
      <c r="M78" s="96"/>
      <c r="N78" s="96"/>
      <c r="O78" s="96"/>
      <c r="P78" s="96"/>
      <c r="Q78" s="96"/>
      <c r="R78" s="96"/>
      <c r="S78" s="96"/>
      <c r="T78" s="96"/>
      <c r="U78" s="96"/>
      <c r="V78" s="96"/>
      <c r="W78" s="96"/>
      <c r="X78" s="96"/>
      <c r="Y78" s="96"/>
      <c r="Z78" s="96"/>
    </row>
    <row r="79" spans="1:26" ht="15.75" customHeight="1">
      <c r="A79" s="107" t="s">
        <v>349</v>
      </c>
      <c r="B79" s="88" t="s">
        <v>195</v>
      </c>
      <c r="C79" s="112">
        <v>0</v>
      </c>
      <c r="D79" s="112">
        <v>0</v>
      </c>
      <c r="E79" s="118">
        <f t="shared" si="15"/>
        <v>0</v>
      </c>
      <c r="F79" s="110"/>
      <c r="G79" s="110"/>
      <c r="H79" s="111">
        <f t="shared" si="16"/>
        <v>0</v>
      </c>
      <c r="I79" s="96"/>
      <c r="J79" s="96"/>
      <c r="K79" s="96"/>
      <c r="L79" s="96"/>
      <c r="M79" s="96"/>
      <c r="N79" s="96"/>
      <c r="O79" s="96"/>
      <c r="P79" s="96"/>
      <c r="Q79" s="96"/>
      <c r="R79" s="96"/>
      <c r="S79" s="96"/>
      <c r="T79" s="96"/>
      <c r="U79" s="96"/>
      <c r="V79" s="96"/>
      <c r="W79" s="96"/>
      <c r="X79" s="96"/>
      <c r="Y79" s="96"/>
      <c r="Z79" s="96"/>
    </row>
    <row r="80" spans="1:26" ht="15.75" customHeight="1">
      <c r="A80" s="107" t="s">
        <v>350</v>
      </c>
      <c r="B80" s="88" t="s">
        <v>196</v>
      </c>
      <c r="C80" s="112">
        <v>0</v>
      </c>
      <c r="D80" s="112">
        <v>0</v>
      </c>
      <c r="E80" s="118">
        <f t="shared" si="15"/>
        <v>0</v>
      </c>
      <c r="F80" s="110"/>
      <c r="G80" s="110"/>
      <c r="H80" s="111">
        <f t="shared" si="16"/>
        <v>0</v>
      </c>
      <c r="I80" s="96"/>
      <c r="J80" s="96"/>
      <c r="K80" s="96"/>
      <c r="L80" s="96"/>
      <c r="M80" s="96"/>
      <c r="N80" s="96"/>
      <c r="O80" s="96"/>
      <c r="P80" s="96"/>
      <c r="Q80" s="96"/>
      <c r="R80" s="96"/>
      <c r="S80" s="96"/>
      <c r="T80" s="96"/>
      <c r="U80" s="96"/>
      <c r="V80" s="96"/>
      <c r="W80" s="96"/>
      <c r="X80" s="96"/>
      <c r="Y80" s="96"/>
      <c r="Z80" s="96"/>
    </row>
    <row r="81" spans="1:26" ht="15.75" customHeight="1">
      <c r="A81" s="107" t="s">
        <v>351</v>
      </c>
      <c r="B81" s="88" t="s">
        <v>197</v>
      </c>
      <c r="C81" s="112">
        <v>0</v>
      </c>
      <c r="D81" s="112">
        <v>0</v>
      </c>
      <c r="E81" s="118">
        <f t="shared" si="15"/>
        <v>0</v>
      </c>
      <c r="F81" s="110"/>
      <c r="G81" s="110"/>
      <c r="H81" s="111">
        <f t="shared" si="16"/>
        <v>0</v>
      </c>
      <c r="I81" s="96"/>
      <c r="J81" s="96"/>
      <c r="K81" s="96"/>
      <c r="L81" s="96"/>
      <c r="M81" s="96"/>
      <c r="N81" s="96"/>
      <c r="O81" s="96"/>
      <c r="P81" s="96"/>
      <c r="Q81" s="96"/>
      <c r="R81" s="96"/>
      <c r="S81" s="96"/>
      <c r="T81" s="96"/>
      <c r="U81" s="96"/>
      <c r="V81" s="96"/>
      <c r="W81" s="96"/>
      <c r="X81" s="96"/>
      <c r="Y81" s="96"/>
      <c r="Z81" s="96"/>
    </row>
    <row r="82" spans="1:26" ht="15.75" customHeight="1">
      <c r="A82" s="107" t="s">
        <v>352</v>
      </c>
      <c r="B82" s="88" t="s">
        <v>198</v>
      </c>
      <c r="C82" s="112">
        <v>0</v>
      </c>
      <c r="D82" s="112">
        <v>0</v>
      </c>
      <c r="E82" s="118">
        <f t="shared" si="15"/>
        <v>0</v>
      </c>
      <c r="F82" s="110"/>
      <c r="G82" s="110"/>
      <c r="H82" s="111">
        <f t="shared" si="16"/>
        <v>0</v>
      </c>
      <c r="I82" s="96"/>
      <c r="J82" s="96"/>
      <c r="K82" s="96"/>
      <c r="L82" s="96"/>
      <c r="M82" s="96"/>
      <c r="N82" s="96"/>
      <c r="O82" s="96"/>
      <c r="P82" s="96"/>
      <c r="Q82" s="96"/>
      <c r="R82" s="96"/>
      <c r="S82" s="96"/>
      <c r="T82" s="96"/>
      <c r="U82" s="96"/>
      <c r="V82" s="96"/>
      <c r="W82" s="96"/>
      <c r="X82" s="96"/>
      <c r="Y82" s="96"/>
      <c r="Z82" s="96"/>
    </row>
    <row r="83" spans="1:26" ht="15.75" customHeight="1">
      <c r="A83" s="107" t="s">
        <v>353</v>
      </c>
      <c r="B83" s="88" t="s">
        <v>199</v>
      </c>
      <c r="C83" s="112">
        <v>0</v>
      </c>
      <c r="D83" s="112">
        <v>0</v>
      </c>
      <c r="E83" s="118">
        <f t="shared" si="15"/>
        <v>0</v>
      </c>
      <c r="F83" s="110"/>
      <c r="G83" s="110"/>
      <c r="H83" s="111">
        <f t="shared" si="16"/>
        <v>0</v>
      </c>
      <c r="I83" s="96"/>
      <c r="J83" s="96"/>
      <c r="K83" s="96"/>
      <c r="L83" s="96"/>
      <c r="M83" s="96"/>
      <c r="N83" s="96"/>
      <c r="O83" s="96"/>
      <c r="P83" s="96"/>
      <c r="Q83" s="96"/>
      <c r="R83" s="96"/>
      <c r="S83" s="96"/>
      <c r="T83" s="96"/>
      <c r="U83" s="96"/>
      <c r="V83" s="96"/>
      <c r="W83" s="96"/>
      <c r="X83" s="96"/>
      <c r="Y83" s="96"/>
      <c r="Z83" s="96"/>
    </row>
    <row r="84" spans="1:26" ht="15.75" customHeight="1">
      <c r="A84" s="107" t="s">
        <v>354</v>
      </c>
      <c r="B84" s="88" t="s">
        <v>461</v>
      </c>
      <c r="C84" s="112">
        <v>0</v>
      </c>
      <c r="D84" s="112">
        <v>0</v>
      </c>
      <c r="E84" s="118">
        <f t="shared" si="15"/>
        <v>0</v>
      </c>
      <c r="F84" s="110"/>
      <c r="G84" s="110"/>
      <c r="H84" s="111">
        <f t="shared" si="16"/>
        <v>0</v>
      </c>
      <c r="I84" s="96"/>
      <c r="J84" s="96"/>
      <c r="K84" s="96"/>
      <c r="L84" s="96"/>
      <c r="M84" s="96"/>
      <c r="N84" s="96"/>
      <c r="O84" s="96"/>
      <c r="P84" s="96"/>
      <c r="Q84" s="96"/>
      <c r="R84" s="96"/>
      <c r="S84" s="96"/>
      <c r="T84" s="96"/>
      <c r="U84" s="96"/>
      <c r="V84" s="96"/>
      <c r="W84" s="96"/>
      <c r="X84" s="96"/>
      <c r="Y84" s="96"/>
      <c r="Z84" s="96"/>
    </row>
    <row r="85" spans="1:26" ht="15.75" customHeight="1">
      <c r="A85" s="107" t="s">
        <v>355</v>
      </c>
      <c r="B85" s="88" t="s">
        <v>462</v>
      </c>
      <c r="C85" s="112">
        <v>0</v>
      </c>
      <c r="D85" s="112">
        <v>0</v>
      </c>
      <c r="E85" s="118">
        <f t="shared" si="15"/>
        <v>0</v>
      </c>
      <c r="F85" s="110"/>
      <c r="G85" s="110"/>
      <c r="H85" s="111">
        <f t="shared" si="16"/>
        <v>0</v>
      </c>
      <c r="I85" s="96"/>
      <c r="J85" s="96"/>
      <c r="K85" s="96"/>
      <c r="L85" s="96"/>
      <c r="M85" s="96"/>
      <c r="N85" s="96"/>
      <c r="O85" s="96"/>
      <c r="P85" s="96"/>
      <c r="Q85" s="96"/>
      <c r="R85" s="96"/>
      <c r="S85" s="96"/>
      <c r="T85" s="96"/>
      <c r="U85" s="96"/>
      <c r="V85" s="96"/>
      <c r="W85" s="96"/>
      <c r="X85" s="96"/>
      <c r="Y85" s="96"/>
      <c r="Z85" s="96"/>
    </row>
    <row r="86" spans="1:26" ht="15.75" customHeight="1">
      <c r="A86" s="138"/>
      <c r="B86" s="134" t="s">
        <v>200</v>
      </c>
      <c r="C86" s="139">
        <f t="shared" ref="C86:E86" si="17">SUM(C36:C85)</f>
        <v>0</v>
      </c>
      <c r="D86" s="139">
        <f t="shared" ref="D86" si="18">SUM(D36:D85)</f>
        <v>0</v>
      </c>
      <c r="E86" s="140">
        <f t="shared" si="17"/>
        <v>0</v>
      </c>
      <c r="F86" s="119">
        <f t="shared" ref="F86:H86" si="19">SUM(F36:F85)</f>
        <v>0</v>
      </c>
      <c r="G86" s="119">
        <f t="shared" si="19"/>
        <v>0</v>
      </c>
      <c r="H86" s="120">
        <f t="shared" si="19"/>
        <v>0</v>
      </c>
      <c r="I86" s="96"/>
      <c r="J86" s="96"/>
      <c r="K86" s="96"/>
      <c r="L86" s="96"/>
      <c r="M86" s="96"/>
      <c r="N86" s="96"/>
      <c r="O86" s="96"/>
      <c r="P86" s="96"/>
      <c r="Q86" s="96"/>
      <c r="R86" s="96"/>
      <c r="S86" s="96"/>
      <c r="T86" s="96"/>
      <c r="U86" s="96"/>
      <c r="V86" s="96"/>
      <c r="W86" s="96"/>
      <c r="X86" s="96"/>
      <c r="Y86" s="96"/>
      <c r="Z86" s="96"/>
    </row>
    <row r="87" spans="1:26" ht="15.75" customHeight="1">
      <c r="A87" s="100">
        <v>5</v>
      </c>
      <c r="B87" s="101" t="s">
        <v>201</v>
      </c>
      <c r="C87" s="121"/>
      <c r="D87" s="121"/>
      <c r="E87" s="122"/>
      <c r="F87" s="116"/>
      <c r="G87" s="106"/>
      <c r="H87" s="117"/>
      <c r="I87" s="106"/>
      <c r="J87" s="106"/>
      <c r="K87" s="106"/>
      <c r="L87" s="106"/>
      <c r="M87" s="106"/>
      <c r="N87" s="106"/>
      <c r="O87" s="106"/>
      <c r="P87" s="106"/>
      <c r="Q87" s="106"/>
      <c r="R87" s="106"/>
      <c r="S87" s="106"/>
      <c r="T87" s="106"/>
      <c r="U87" s="106"/>
      <c r="V87" s="106"/>
      <c r="W87" s="106"/>
      <c r="X87" s="106"/>
      <c r="Y87" s="106"/>
      <c r="Z87" s="106"/>
    </row>
    <row r="88" spans="1:26" ht="15.75" customHeight="1">
      <c r="A88" s="107" t="s">
        <v>356</v>
      </c>
      <c r="B88" s="88" t="s">
        <v>149</v>
      </c>
      <c r="C88" s="112">
        <v>0</v>
      </c>
      <c r="D88" s="112">
        <v>0</v>
      </c>
      <c r="E88" s="118">
        <f t="shared" ref="E88:E107" si="20">SUM(C88:D88)</f>
        <v>0</v>
      </c>
      <c r="F88" s="110"/>
      <c r="G88" s="110"/>
      <c r="H88" s="111">
        <f t="shared" ref="H88:H107" si="21">SUM(F88:G88)</f>
        <v>0</v>
      </c>
      <c r="I88" s="96"/>
      <c r="J88" s="96"/>
      <c r="K88" s="96"/>
      <c r="L88" s="96"/>
      <c r="M88" s="96"/>
      <c r="N88" s="96"/>
      <c r="O88" s="96"/>
      <c r="P88" s="96"/>
      <c r="Q88" s="96"/>
      <c r="R88" s="96"/>
      <c r="S88" s="96"/>
      <c r="T88" s="96"/>
      <c r="U88" s="96"/>
      <c r="V88" s="96"/>
      <c r="W88" s="96"/>
      <c r="X88" s="96"/>
      <c r="Y88" s="96"/>
      <c r="Z88" s="96"/>
    </row>
    <row r="89" spans="1:26" ht="15.75" customHeight="1">
      <c r="A89" s="107" t="s">
        <v>357</v>
      </c>
      <c r="B89" s="88" t="s">
        <v>183</v>
      </c>
      <c r="C89" s="112">
        <v>0</v>
      </c>
      <c r="D89" s="112">
        <v>0</v>
      </c>
      <c r="E89" s="118">
        <f t="shared" si="20"/>
        <v>0</v>
      </c>
      <c r="F89" s="110"/>
      <c r="G89" s="110"/>
      <c r="H89" s="111">
        <f t="shared" si="21"/>
        <v>0</v>
      </c>
      <c r="I89" s="96"/>
      <c r="J89" s="96"/>
      <c r="K89" s="96"/>
      <c r="L89" s="96"/>
      <c r="M89" s="96"/>
      <c r="N89" s="96"/>
      <c r="O89" s="96"/>
      <c r="P89" s="96"/>
      <c r="Q89" s="96"/>
      <c r="R89" s="96"/>
      <c r="S89" s="96"/>
      <c r="T89" s="96"/>
      <c r="U89" s="96"/>
      <c r="V89" s="96"/>
      <c r="W89" s="96"/>
      <c r="X89" s="96"/>
      <c r="Y89" s="96"/>
      <c r="Z89" s="96"/>
    </row>
    <row r="90" spans="1:26" ht="15.75" customHeight="1">
      <c r="A90" s="107" t="s">
        <v>358</v>
      </c>
      <c r="B90" s="88" t="s">
        <v>184</v>
      </c>
      <c r="C90" s="112">
        <v>0</v>
      </c>
      <c r="D90" s="112">
        <v>0</v>
      </c>
      <c r="E90" s="118">
        <f t="shared" si="20"/>
        <v>0</v>
      </c>
      <c r="F90" s="110"/>
      <c r="G90" s="110"/>
      <c r="H90" s="111">
        <f t="shared" si="21"/>
        <v>0</v>
      </c>
      <c r="I90" s="96"/>
      <c r="J90" s="96"/>
      <c r="K90" s="96"/>
      <c r="L90" s="96"/>
      <c r="M90" s="96"/>
      <c r="N90" s="96"/>
      <c r="O90" s="96"/>
      <c r="P90" s="96"/>
      <c r="Q90" s="96"/>
      <c r="R90" s="96"/>
      <c r="S90" s="96"/>
      <c r="T90" s="96"/>
      <c r="U90" s="96"/>
      <c r="V90" s="96"/>
      <c r="W90" s="96"/>
      <c r="X90" s="96"/>
      <c r="Y90" s="96"/>
      <c r="Z90" s="96"/>
    </row>
    <row r="91" spans="1:26" ht="15.75" customHeight="1">
      <c r="A91" s="107" t="s">
        <v>359</v>
      </c>
      <c r="B91" s="88" t="s">
        <v>185</v>
      </c>
      <c r="C91" s="112">
        <v>0</v>
      </c>
      <c r="D91" s="112">
        <v>0</v>
      </c>
      <c r="E91" s="118">
        <f t="shared" si="20"/>
        <v>0</v>
      </c>
      <c r="F91" s="110"/>
      <c r="G91" s="110"/>
      <c r="H91" s="111">
        <f t="shared" si="21"/>
        <v>0</v>
      </c>
      <c r="I91" s="96"/>
      <c r="J91" s="96"/>
      <c r="K91" s="96"/>
      <c r="L91" s="96"/>
      <c r="M91" s="96"/>
      <c r="N91" s="96"/>
      <c r="O91" s="96"/>
      <c r="P91" s="96"/>
      <c r="Q91" s="96"/>
      <c r="R91" s="96"/>
      <c r="S91" s="96"/>
      <c r="T91" s="96"/>
      <c r="U91" s="96"/>
      <c r="V91" s="96"/>
      <c r="W91" s="96"/>
      <c r="X91" s="96"/>
      <c r="Y91" s="96"/>
      <c r="Z91" s="96"/>
    </row>
    <row r="92" spans="1:26" ht="15.75" customHeight="1">
      <c r="A92" s="107" t="s">
        <v>431</v>
      </c>
      <c r="B92" s="88" t="s">
        <v>186</v>
      </c>
      <c r="C92" s="112">
        <v>0</v>
      </c>
      <c r="D92" s="112">
        <v>0</v>
      </c>
      <c r="E92" s="118">
        <f t="shared" si="20"/>
        <v>0</v>
      </c>
      <c r="F92" s="110"/>
      <c r="G92" s="110"/>
      <c r="H92" s="111">
        <f t="shared" si="21"/>
        <v>0</v>
      </c>
      <c r="I92" s="96"/>
      <c r="J92" s="96"/>
      <c r="K92" s="96"/>
      <c r="L92" s="96"/>
      <c r="M92" s="96"/>
      <c r="N92" s="96"/>
      <c r="O92" s="96"/>
      <c r="P92" s="96"/>
      <c r="Q92" s="96"/>
      <c r="R92" s="96"/>
      <c r="S92" s="96"/>
      <c r="T92" s="96"/>
      <c r="U92" s="96"/>
      <c r="V92" s="96"/>
      <c r="W92" s="96"/>
      <c r="X92" s="96"/>
      <c r="Y92" s="96"/>
      <c r="Z92" s="96"/>
    </row>
    <row r="93" spans="1:26" ht="15.75" customHeight="1">
      <c r="A93" s="107" t="s">
        <v>432</v>
      </c>
      <c r="B93" s="88" t="s">
        <v>187</v>
      </c>
      <c r="C93" s="112">
        <v>0</v>
      </c>
      <c r="D93" s="112">
        <v>0</v>
      </c>
      <c r="E93" s="118">
        <f t="shared" si="20"/>
        <v>0</v>
      </c>
      <c r="F93" s="110"/>
      <c r="G93" s="110"/>
      <c r="H93" s="111">
        <f t="shared" si="21"/>
        <v>0</v>
      </c>
      <c r="I93" s="96"/>
      <c r="J93" s="96"/>
      <c r="K93" s="96"/>
      <c r="L93" s="96"/>
      <c r="M93" s="96"/>
      <c r="N93" s="96"/>
      <c r="O93" s="96"/>
      <c r="P93" s="96"/>
      <c r="Q93" s="96"/>
      <c r="R93" s="96"/>
      <c r="S93" s="96"/>
      <c r="T93" s="96"/>
      <c r="U93" s="96"/>
      <c r="V93" s="96"/>
      <c r="W93" s="96"/>
      <c r="X93" s="96"/>
      <c r="Y93" s="96"/>
      <c r="Z93" s="96"/>
    </row>
    <row r="94" spans="1:26" ht="15.75" customHeight="1">
      <c r="A94" s="107" t="s">
        <v>433</v>
      </c>
      <c r="B94" s="88" t="s">
        <v>190</v>
      </c>
      <c r="C94" s="112">
        <v>0</v>
      </c>
      <c r="D94" s="112">
        <v>0</v>
      </c>
      <c r="E94" s="118">
        <f t="shared" si="20"/>
        <v>0</v>
      </c>
      <c r="F94" s="110"/>
      <c r="G94" s="110"/>
      <c r="H94" s="111">
        <f t="shared" si="21"/>
        <v>0</v>
      </c>
      <c r="I94" s="96"/>
      <c r="J94" s="96"/>
      <c r="K94" s="96"/>
      <c r="L94" s="96"/>
      <c r="M94" s="96"/>
      <c r="N94" s="96"/>
      <c r="O94" s="96"/>
      <c r="P94" s="96"/>
      <c r="Q94" s="96"/>
      <c r="R94" s="96"/>
      <c r="S94" s="96"/>
      <c r="T94" s="96"/>
      <c r="U94" s="96"/>
      <c r="V94" s="96"/>
      <c r="W94" s="96"/>
      <c r="X94" s="96"/>
      <c r="Y94" s="96"/>
      <c r="Z94" s="96"/>
    </row>
    <row r="95" spans="1:26" ht="15.75" customHeight="1">
      <c r="A95" s="107" t="s">
        <v>434</v>
      </c>
      <c r="B95" s="88" t="s">
        <v>188</v>
      </c>
      <c r="C95" s="112">
        <v>0</v>
      </c>
      <c r="D95" s="112">
        <v>0</v>
      </c>
      <c r="E95" s="118">
        <f t="shared" si="20"/>
        <v>0</v>
      </c>
      <c r="F95" s="110"/>
      <c r="G95" s="110"/>
      <c r="H95" s="111">
        <f t="shared" si="21"/>
        <v>0</v>
      </c>
      <c r="I95" s="96"/>
      <c r="J95" s="96"/>
      <c r="K95" s="96"/>
      <c r="L95" s="96"/>
      <c r="M95" s="96"/>
      <c r="N95" s="96"/>
      <c r="O95" s="96"/>
      <c r="P95" s="96"/>
      <c r="Q95" s="96"/>
      <c r="R95" s="96"/>
      <c r="S95" s="96"/>
      <c r="T95" s="96"/>
      <c r="U95" s="96"/>
      <c r="V95" s="96"/>
      <c r="W95" s="96"/>
      <c r="X95" s="96"/>
      <c r="Y95" s="96"/>
      <c r="Z95" s="96"/>
    </row>
    <row r="96" spans="1:26" ht="15.75" customHeight="1">
      <c r="A96" s="107" t="s">
        <v>363</v>
      </c>
      <c r="B96" s="88" t="s">
        <v>189</v>
      </c>
      <c r="C96" s="112">
        <v>0</v>
      </c>
      <c r="D96" s="112">
        <v>0</v>
      </c>
      <c r="E96" s="118">
        <f t="shared" si="20"/>
        <v>0</v>
      </c>
      <c r="F96" s="110"/>
      <c r="G96" s="110"/>
      <c r="H96" s="111">
        <f t="shared" si="21"/>
        <v>0</v>
      </c>
      <c r="I96" s="96"/>
      <c r="J96" s="96"/>
      <c r="K96" s="96"/>
      <c r="L96" s="96"/>
      <c r="M96" s="96"/>
      <c r="N96" s="96"/>
      <c r="O96" s="96"/>
      <c r="P96" s="96"/>
      <c r="Q96" s="96"/>
      <c r="R96" s="96"/>
      <c r="S96" s="96"/>
      <c r="T96" s="96"/>
      <c r="U96" s="96"/>
      <c r="V96" s="96"/>
      <c r="W96" s="96"/>
      <c r="X96" s="96"/>
      <c r="Y96" s="96"/>
      <c r="Z96" s="96"/>
    </row>
    <row r="97" spans="1:26" ht="15.75" customHeight="1">
      <c r="A97" s="107" t="s">
        <v>364</v>
      </c>
      <c r="B97" s="88" t="s">
        <v>191</v>
      </c>
      <c r="C97" s="112">
        <v>0</v>
      </c>
      <c r="D97" s="112">
        <v>0</v>
      </c>
      <c r="E97" s="118">
        <f t="shared" si="20"/>
        <v>0</v>
      </c>
      <c r="F97" s="110"/>
      <c r="G97" s="110"/>
      <c r="H97" s="111">
        <f t="shared" si="21"/>
        <v>0</v>
      </c>
      <c r="I97" s="96"/>
      <c r="J97" s="96"/>
      <c r="K97" s="96"/>
      <c r="L97" s="96"/>
      <c r="M97" s="96"/>
      <c r="N97" s="96"/>
      <c r="O97" s="96"/>
      <c r="P97" s="96"/>
      <c r="Q97" s="96"/>
      <c r="R97" s="96"/>
      <c r="S97" s="96"/>
      <c r="T97" s="96"/>
      <c r="U97" s="96"/>
      <c r="V97" s="96"/>
      <c r="W97" s="96"/>
      <c r="X97" s="96"/>
      <c r="Y97" s="96"/>
      <c r="Z97" s="96"/>
    </row>
    <row r="98" spans="1:26" ht="15.75" customHeight="1">
      <c r="A98" s="107" t="s">
        <v>365</v>
      </c>
      <c r="B98" s="88" t="s">
        <v>192</v>
      </c>
      <c r="C98" s="112">
        <v>0</v>
      </c>
      <c r="D98" s="112">
        <v>0</v>
      </c>
      <c r="E98" s="118">
        <f t="shared" si="20"/>
        <v>0</v>
      </c>
      <c r="F98" s="110"/>
      <c r="G98" s="110"/>
      <c r="H98" s="111">
        <f t="shared" si="21"/>
        <v>0</v>
      </c>
      <c r="I98" s="96"/>
      <c r="J98" s="96"/>
      <c r="K98" s="96"/>
      <c r="L98" s="96"/>
      <c r="M98" s="96"/>
      <c r="N98" s="96"/>
      <c r="O98" s="96"/>
      <c r="P98" s="96"/>
      <c r="Q98" s="96"/>
      <c r="R98" s="96"/>
      <c r="S98" s="96"/>
      <c r="T98" s="96"/>
      <c r="U98" s="96"/>
      <c r="V98" s="96"/>
      <c r="W98" s="96"/>
      <c r="X98" s="96"/>
      <c r="Y98" s="96"/>
      <c r="Z98" s="96"/>
    </row>
    <row r="99" spans="1:26" ht="15.75" customHeight="1">
      <c r="A99" s="107" t="s">
        <v>366</v>
      </c>
      <c r="B99" s="88" t="s">
        <v>174</v>
      </c>
      <c r="C99" s="112">
        <v>0</v>
      </c>
      <c r="D99" s="112">
        <v>0</v>
      </c>
      <c r="E99" s="118">
        <f t="shared" si="20"/>
        <v>0</v>
      </c>
      <c r="F99" s="110"/>
      <c r="G99" s="110"/>
      <c r="H99" s="111">
        <f t="shared" si="21"/>
        <v>0</v>
      </c>
      <c r="I99" s="96"/>
      <c r="J99" s="96"/>
      <c r="K99" s="96"/>
      <c r="L99" s="96"/>
      <c r="M99" s="96"/>
      <c r="N99" s="96"/>
      <c r="O99" s="96"/>
      <c r="P99" s="96"/>
      <c r="Q99" s="96"/>
      <c r="R99" s="96"/>
      <c r="S99" s="96"/>
      <c r="T99" s="96"/>
      <c r="U99" s="96"/>
      <c r="V99" s="96"/>
      <c r="W99" s="96"/>
      <c r="X99" s="96"/>
      <c r="Y99" s="96"/>
      <c r="Z99" s="96"/>
    </row>
    <row r="100" spans="1:26" ht="15.75" customHeight="1">
      <c r="A100" s="107" t="s">
        <v>367</v>
      </c>
      <c r="B100" s="88" t="s">
        <v>173</v>
      </c>
      <c r="C100" s="112">
        <v>0</v>
      </c>
      <c r="D100" s="112">
        <v>0</v>
      </c>
      <c r="E100" s="118">
        <f t="shared" si="20"/>
        <v>0</v>
      </c>
      <c r="F100" s="110"/>
      <c r="G100" s="110"/>
      <c r="H100" s="111">
        <f t="shared" si="21"/>
        <v>0</v>
      </c>
      <c r="I100" s="96"/>
      <c r="J100" s="96"/>
      <c r="K100" s="96"/>
      <c r="L100" s="96"/>
      <c r="M100" s="96"/>
      <c r="N100" s="96"/>
      <c r="O100" s="96"/>
      <c r="P100" s="96"/>
      <c r="Q100" s="96"/>
      <c r="R100" s="96"/>
      <c r="S100" s="96"/>
      <c r="T100" s="96"/>
      <c r="U100" s="96"/>
      <c r="V100" s="96"/>
      <c r="W100" s="96"/>
      <c r="X100" s="96"/>
      <c r="Y100" s="96"/>
      <c r="Z100" s="96"/>
    </row>
    <row r="101" spans="1:26" ht="15.75" customHeight="1">
      <c r="A101" s="107" t="s">
        <v>368</v>
      </c>
      <c r="B101" s="88" t="s">
        <v>175</v>
      </c>
      <c r="C101" s="112">
        <v>0</v>
      </c>
      <c r="D101" s="112">
        <v>0</v>
      </c>
      <c r="E101" s="118">
        <f t="shared" si="20"/>
        <v>0</v>
      </c>
      <c r="F101" s="110"/>
      <c r="G101" s="110"/>
      <c r="H101" s="111">
        <f t="shared" si="21"/>
        <v>0</v>
      </c>
      <c r="I101" s="96"/>
      <c r="J101" s="96"/>
      <c r="K101" s="96"/>
      <c r="L101" s="96"/>
      <c r="M101" s="96"/>
      <c r="N101" s="96"/>
      <c r="O101" s="96"/>
      <c r="P101" s="96"/>
      <c r="Q101" s="96"/>
      <c r="R101" s="96"/>
      <c r="S101" s="96"/>
      <c r="T101" s="96"/>
      <c r="U101" s="96"/>
      <c r="V101" s="96"/>
      <c r="W101" s="96"/>
      <c r="X101" s="96"/>
      <c r="Y101" s="96"/>
      <c r="Z101" s="96"/>
    </row>
    <row r="102" spans="1:26" ht="15.75" customHeight="1">
      <c r="A102" s="107" t="s">
        <v>369</v>
      </c>
      <c r="B102" s="88" t="s">
        <v>127</v>
      </c>
      <c r="C102" s="112">
        <v>0</v>
      </c>
      <c r="D102" s="112">
        <v>0</v>
      </c>
      <c r="E102" s="118">
        <f t="shared" si="20"/>
        <v>0</v>
      </c>
      <c r="F102" s="110"/>
      <c r="G102" s="110"/>
      <c r="H102" s="111">
        <f t="shared" si="21"/>
        <v>0</v>
      </c>
      <c r="I102" s="96"/>
      <c r="J102" s="96"/>
      <c r="K102" s="96"/>
      <c r="L102" s="96"/>
      <c r="M102" s="96"/>
      <c r="N102" s="96"/>
      <c r="O102" s="96"/>
      <c r="P102" s="96"/>
      <c r="Q102" s="96"/>
      <c r="R102" s="96"/>
      <c r="S102" s="96"/>
      <c r="T102" s="96"/>
      <c r="U102" s="96"/>
      <c r="V102" s="96"/>
      <c r="W102" s="96"/>
      <c r="X102" s="96"/>
      <c r="Y102" s="96"/>
      <c r="Z102" s="96"/>
    </row>
    <row r="103" spans="1:26" ht="15.75" customHeight="1">
      <c r="A103" s="107" t="s">
        <v>370</v>
      </c>
      <c r="B103" s="88" t="s">
        <v>176</v>
      </c>
      <c r="C103" s="112">
        <v>0</v>
      </c>
      <c r="D103" s="112">
        <v>0</v>
      </c>
      <c r="E103" s="118">
        <f t="shared" si="20"/>
        <v>0</v>
      </c>
      <c r="F103" s="110"/>
      <c r="G103" s="110"/>
      <c r="H103" s="111">
        <f t="shared" si="21"/>
        <v>0</v>
      </c>
      <c r="I103" s="96"/>
      <c r="J103" s="96"/>
      <c r="K103" s="96"/>
      <c r="L103" s="96"/>
      <c r="M103" s="96"/>
      <c r="N103" s="96"/>
      <c r="O103" s="96"/>
      <c r="P103" s="96"/>
      <c r="Q103" s="96"/>
      <c r="R103" s="96"/>
      <c r="S103" s="96"/>
      <c r="T103" s="96"/>
      <c r="U103" s="96"/>
      <c r="V103" s="96"/>
      <c r="W103" s="96"/>
      <c r="X103" s="96"/>
      <c r="Y103" s="96"/>
      <c r="Z103" s="96"/>
    </row>
    <row r="104" spans="1:26" ht="15.75" customHeight="1">
      <c r="A104" s="107" t="s">
        <v>371</v>
      </c>
      <c r="B104" s="88" t="s">
        <v>128</v>
      </c>
      <c r="C104" s="112">
        <v>0</v>
      </c>
      <c r="D104" s="112">
        <v>0</v>
      </c>
      <c r="E104" s="118">
        <f t="shared" si="20"/>
        <v>0</v>
      </c>
      <c r="F104" s="110"/>
      <c r="G104" s="110"/>
      <c r="H104" s="111">
        <f t="shared" si="21"/>
        <v>0</v>
      </c>
      <c r="I104" s="96"/>
      <c r="J104" s="96"/>
      <c r="K104" s="96"/>
      <c r="L104" s="96"/>
      <c r="M104" s="96"/>
      <c r="N104" s="96"/>
      <c r="O104" s="96"/>
      <c r="P104" s="96"/>
      <c r="Q104" s="96"/>
      <c r="R104" s="96"/>
      <c r="S104" s="96"/>
      <c r="T104" s="96"/>
      <c r="U104" s="96"/>
      <c r="V104" s="96"/>
      <c r="W104" s="96"/>
      <c r="X104" s="96"/>
      <c r="Y104" s="96"/>
      <c r="Z104" s="96"/>
    </row>
    <row r="105" spans="1:26" ht="15.75" customHeight="1">
      <c r="A105" s="107" t="s">
        <v>372</v>
      </c>
      <c r="B105" s="88" t="s">
        <v>129</v>
      </c>
      <c r="C105" s="112">
        <v>0</v>
      </c>
      <c r="D105" s="112">
        <v>0</v>
      </c>
      <c r="E105" s="118">
        <f t="shared" si="20"/>
        <v>0</v>
      </c>
      <c r="F105" s="110"/>
      <c r="G105" s="110"/>
      <c r="H105" s="111">
        <f t="shared" si="21"/>
        <v>0</v>
      </c>
      <c r="I105" s="96"/>
      <c r="J105" s="96"/>
      <c r="K105" s="96"/>
      <c r="L105" s="96"/>
      <c r="M105" s="96"/>
      <c r="N105" s="96"/>
      <c r="O105" s="96"/>
      <c r="P105" s="96"/>
      <c r="Q105" s="96"/>
      <c r="R105" s="96"/>
      <c r="S105" s="96"/>
      <c r="T105" s="96"/>
      <c r="U105" s="96"/>
      <c r="V105" s="96"/>
      <c r="W105" s="96"/>
      <c r="X105" s="96"/>
      <c r="Y105" s="96"/>
      <c r="Z105" s="96"/>
    </row>
    <row r="106" spans="1:26" ht="15.75" customHeight="1">
      <c r="A106" s="107" t="s">
        <v>373</v>
      </c>
      <c r="B106" s="88" t="s">
        <v>130</v>
      </c>
      <c r="C106" s="112">
        <v>0</v>
      </c>
      <c r="D106" s="112">
        <v>0</v>
      </c>
      <c r="E106" s="118">
        <f t="shared" si="20"/>
        <v>0</v>
      </c>
      <c r="F106" s="110"/>
      <c r="G106" s="110"/>
      <c r="H106" s="111">
        <f t="shared" si="21"/>
        <v>0</v>
      </c>
      <c r="I106" s="96"/>
      <c r="J106" s="96"/>
      <c r="K106" s="96"/>
      <c r="L106" s="96"/>
      <c r="M106" s="96"/>
      <c r="N106" s="96"/>
      <c r="O106" s="96"/>
      <c r="P106" s="96"/>
      <c r="Q106" s="96"/>
      <c r="R106" s="96"/>
      <c r="S106" s="96"/>
      <c r="T106" s="96"/>
      <c r="U106" s="96"/>
      <c r="V106" s="96"/>
      <c r="W106" s="96"/>
      <c r="X106" s="96"/>
      <c r="Y106" s="96"/>
      <c r="Z106" s="96"/>
    </row>
    <row r="107" spans="1:26" ht="15.75" customHeight="1">
      <c r="A107" s="107" t="s">
        <v>374</v>
      </c>
      <c r="B107" s="88" t="s">
        <v>463</v>
      </c>
      <c r="C107" s="112">
        <v>0</v>
      </c>
      <c r="D107" s="112">
        <v>0</v>
      </c>
      <c r="E107" s="118">
        <f t="shared" si="20"/>
        <v>0</v>
      </c>
      <c r="F107" s="110"/>
      <c r="G107" s="110"/>
      <c r="H107" s="111">
        <f t="shared" si="21"/>
        <v>0</v>
      </c>
      <c r="I107" s="96"/>
      <c r="J107" s="96"/>
      <c r="K107" s="96"/>
      <c r="L107" s="96"/>
      <c r="M107" s="96"/>
      <c r="N107" s="96"/>
      <c r="O107" s="96"/>
      <c r="P107" s="96"/>
      <c r="Q107" s="96"/>
      <c r="R107" s="96"/>
      <c r="S107" s="96"/>
      <c r="T107" s="96"/>
      <c r="U107" s="96"/>
      <c r="V107" s="96"/>
      <c r="W107" s="96"/>
      <c r="X107" s="96"/>
      <c r="Y107" s="96"/>
      <c r="Z107" s="96"/>
    </row>
    <row r="108" spans="1:26" ht="15.75" customHeight="1">
      <c r="A108" s="138"/>
      <c r="B108" s="134" t="s">
        <v>153</v>
      </c>
      <c r="C108" s="139">
        <f>SUM(C88:C107)</f>
        <v>0</v>
      </c>
      <c r="D108" s="139">
        <f>SUM(D88:D107)</f>
        <v>0</v>
      </c>
      <c r="E108" s="140">
        <f t="shared" ref="E108" si="22">SUM(E88:E107)</f>
        <v>0</v>
      </c>
      <c r="F108" s="119">
        <f t="shared" ref="F108:H108" si="23">SUM(F88:F107)</f>
        <v>0</v>
      </c>
      <c r="G108" s="119">
        <f t="shared" si="23"/>
        <v>0</v>
      </c>
      <c r="H108" s="120">
        <f t="shared" si="23"/>
        <v>0</v>
      </c>
      <c r="I108" s="96"/>
      <c r="J108" s="96"/>
      <c r="K108" s="96"/>
      <c r="L108" s="96"/>
      <c r="M108" s="96"/>
      <c r="N108" s="96"/>
      <c r="O108" s="96"/>
      <c r="P108" s="96"/>
      <c r="Q108" s="96"/>
      <c r="R108" s="96"/>
      <c r="S108" s="96"/>
      <c r="T108" s="96"/>
      <c r="U108" s="96"/>
      <c r="V108" s="96"/>
      <c r="W108" s="96"/>
      <c r="X108" s="96"/>
      <c r="Y108" s="96"/>
      <c r="Z108" s="96"/>
    </row>
    <row r="109" spans="1:26" ht="15.75" customHeight="1">
      <c r="A109" s="100">
        <v>6</v>
      </c>
      <c r="B109" s="101" t="s">
        <v>154</v>
      </c>
      <c r="C109" s="121"/>
      <c r="D109" s="121"/>
      <c r="E109" s="122"/>
      <c r="F109" s="116"/>
      <c r="G109" s="106"/>
      <c r="H109" s="117"/>
      <c r="I109" s="106"/>
      <c r="J109" s="106"/>
      <c r="K109" s="106"/>
      <c r="L109" s="106"/>
      <c r="M109" s="106"/>
      <c r="N109" s="106"/>
      <c r="O109" s="106"/>
      <c r="P109" s="106"/>
      <c r="Q109" s="106"/>
      <c r="R109" s="106"/>
      <c r="S109" s="106"/>
      <c r="T109" s="106"/>
      <c r="U109" s="106"/>
      <c r="V109" s="106"/>
      <c r="W109" s="106"/>
      <c r="X109" s="106"/>
      <c r="Y109" s="106"/>
      <c r="Z109" s="106"/>
    </row>
    <row r="110" spans="1:26" ht="15.75" customHeight="1">
      <c r="A110" s="107" t="s">
        <v>375</v>
      </c>
      <c r="B110" s="88" t="s">
        <v>155</v>
      </c>
      <c r="C110" s="112">
        <v>0</v>
      </c>
      <c r="D110" s="112">
        <v>0</v>
      </c>
      <c r="E110" s="118">
        <f>SUM(C110:D110)</f>
        <v>0</v>
      </c>
      <c r="F110" s="110"/>
      <c r="G110" s="110"/>
      <c r="H110" s="111">
        <f t="shared" ref="H110:H115" si="24">SUM(F110:G110)</f>
        <v>0</v>
      </c>
      <c r="I110" s="96"/>
      <c r="J110" s="96"/>
      <c r="K110" s="96"/>
      <c r="L110" s="96"/>
      <c r="M110" s="96"/>
      <c r="N110" s="96"/>
      <c r="O110" s="96"/>
      <c r="P110" s="96"/>
      <c r="Q110" s="96"/>
      <c r="R110" s="96"/>
      <c r="S110" s="96"/>
      <c r="T110" s="96"/>
      <c r="U110" s="96"/>
      <c r="V110" s="96"/>
      <c r="W110" s="96"/>
      <c r="X110" s="96"/>
      <c r="Y110" s="96"/>
      <c r="Z110" s="96"/>
    </row>
    <row r="111" spans="1:26" ht="15.75" customHeight="1">
      <c r="A111" s="107" t="s">
        <v>376</v>
      </c>
      <c r="B111" s="88" t="s">
        <v>156</v>
      </c>
      <c r="C111" s="112">
        <v>0</v>
      </c>
      <c r="D111" s="112">
        <v>0</v>
      </c>
      <c r="E111" s="118">
        <f t="shared" ref="E111:E115" si="25">SUM(C111:D111)</f>
        <v>0</v>
      </c>
      <c r="F111" s="110"/>
      <c r="G111" s="110"/>
      <c r="H111" s="111">
        <f t="shared" si="24"/>
        <v>0</v>
      </c>
      <c r="I111" s="96"/>
      <c r="J111" s="96"/>
      <c r="K111" s="96"/>
      <c r="L111" s="96"/>
      <c r="M111" s="96"/>
      <c r="N111" s="96"/>
      <c r="O111" s="96"/>
      <c r="P111" s="96"/>
      <c r="Q111" s="96"/>
      <c r="R111" s="96"/>
      <c r="S111" s="96"/>
      <c r="T111" s="96"/>
      <c r="U111" s="96"/>
      <c r="V111" s="96"/>
      <c r="W111" s="96"/>
      <c r="X111" s="96"/>
      <c r="Y111" s="96"/>
      <c r="Z111" s="96"/>
    </row>
    <row r="112" spans="1:26" ht="15.75" customHeight="1">
      <c r="A112" s="107" t="s">
        <v>377</v>
      </c>
      <c r="B112" s="88" t="s">
        <v>157</v>
      </c>
      <c r="C112" s="112">
        <v>0</v>
      </c>
      <c r="D112" s="112">
        <v>0</v>
      </c>
      <c r="E112" s="118">
        <f t="shared" si="25"/>
        <v>0</v>
      </c>
      <c r="F112" s="110"/>
      <c r="G112" s="110"/>
      <c r="H112" s="111">
        <f t="shared" si="24"/>
        <v>0</v>
      </c>
      <c r="I112" s="96"/>
      <c r="J112" s="96"/>
      <c r="K112" s="96"/>
      <c r="L112" s="96"/>
      <c r="M112" s="96"/>
      <c r="N112" s="96"/>
      <c r="O112" s="96"/>
      <c r="P112" s="96"/>
      <c r="Q112" s="96"/>
      <c r="R112" s="96"/>
      <c r="S112" s="96"/>
      <c r="T112" s="96"/>
      <c r="U112" s="96"/>
      <c r="V112" s="96"/>
      <c r="W112" s="96"/>
      <c r="X112" s="96"/>
      <c r="Y112" s="96"/>
      <c r="Z112" s="96"/>
    </row>
    <row r="113" spans="1:26" ht="15.75" customHeight="1">
      <c r="A113" s="107" t="s">
        <v>378</v>
      </c>
      <c r="B113" s="88" t="s">
        <v>158</v>
      </c>
      <c r="C113" s="112">
        <v>0</v>
      </c>
      <c r="D113" s="112">
        <v>0</v>
      </c>
      <c r="E113" s="118">
        <f t="shared" si="25"/>
        <v>0</v>
      </c>
      <c r="F113" s="110"/>
      <c r="G113" s="110"/>
      <c r="H113" s="111">
        <f t="shared" si="24"/>
        <v>0</v>
      </c>
      <c r="I113" s="96"/>
      <c r="J113" s="96"/>
      <c r="K113" s="96"/>
      <c r="L113" s="96"/>
      <c r="M113" s="96"/>
      <c r="N113" s="96"/>
      <c r="O113" s="96"/>
      <c r="P113" s="96"/>
      <c r="Q113" s="96"/>
      <c r="R113" s="96"/>
      <c r="S113" s="96"/>
      <c r="T113" s="96"/>
      <c r="U113" s="96"/>
      <c r="V113" s="96"/>
      <c r="W113" s="96"/>
      <c r="X113" s="96"/>
      <c r="Y113" s="96"/>
      <c r="Z113" s="96"/>
    </row>
    <row r="114" spans="1:26" ht="15.75" customHeight="1">
      <c r="A114" s="107" t="s">
        <v>379</v>
      </c>
      <c r="B114" s="88" t="s">
        <v>380</v>
      </c>
      <c r="C114" s="112">
        <v>0</v>
      </c>
      <c r="D114" s="112">
        <v>0</v>
      </c>
      <c r="E114" s="118">
        <f t="shared" si="25"/>
        <v>0</v>
      </c>
      <c r="F114" s="110"/>
      <c r="G114" s="110"/>
      <c r="H114" s="111">
        <f t="shared" si="24"/>
        <v>0</v>
      </c>
      <c r="I114" s="96"/>
      <c r="J114" s="96"/>
      <c r="K114" s="96"/>
      <c r="L114" s="96"/>
      <c r="M114" s="96"/>
      <c r="N114" s="96"/>
      <c r="O114" s="96"/>
      <c r="P114" s="96"/>
      <c r="Q114" s="96"/>
      <c r="R114" s="96"/>
      <c r="S114" s="96"/>
      <c r="T114" s="96"/>
      <c r="U114" s="96"/>
      <c r="V114" s="96"/>
      <c r="W114" s="96"/>
      <c r="X114" s="96"/>
      <c r="Y114" s="96"/>
      <c r="Z114" s="96"/>
    </row>
    <row r="115" spans="1:26" ht="15.75" customHeight="1">
      <c r="A115" s="107" t="s">
        <v>381</v>
      </c>
      <c r="B115" s="88" t="s">
        <v>159</v>
      </c>
      <c r="C115" s="112">
        <v>0</v>
      </c>
      <c r="D115" s="112">
        <v>0</v>
      </c>
      <c r="E115" s="118">
        <f t="shared" si="25"/>
        <v>0</v>
      </c>
      <c r="F115" s="110"/>
      <c r="G115" s="110"/>
      <c r="H115" s="111">
        <f t="shared" si="24"/>
        <v>0</v>
      </c>
      <c r="I115" s="96"/>
      <c r="J115" s="96"/>
      <c r="K115" s="96"/>
      <c r="L115" s="96"/>
      <c r="M115" s="96"/>
      <c r="N115" s="96"/>
      <c r="O115" s="96"/>
      <c r="P115" s="96"/>
      <c r="Q115" s="96"/>
      <c r="R115" s="96"/>
      <c r="S115" s="96"/>
      <c r="T115" s="96"/>
      <c r="U115" s="96"/>
      <c r="V115" s="96"/>
      <c r="W115" s="96"/>
      <c r="X115" s="96"/>
      <c r="Y115" s="96"/>
      <c r="Z115" s="96"/>
    </row>
    <row r="116" spans="1:26" ht="15.75" customHeight="1">
      <c r="A116" s="138"/>
      <c r="B116" s="134" t="s">
        <v>160</v>
      </c>
      <c r="C116" s="139">
        <f t="shared" ref="C116" si="26">SUM(C110:C115)</f>
        <v>0</v>
      </c>
      <c r="D116" s="139">
        <f t="shared" ref="D116" si="27">SUM(D110:D115)</f>
        <v>0</v>
      </c>
      <c r="E116" s="140">
        <f>SUM(E110:E115)</f>
        <v>0</v>
      </c>
      <c r="F116" s="119">
        <f t="shared" ref="F116:H116" si="28">SUM(F110:F115)</f>
        <v>0</v>
      </c>
      <c r="G116" s="119">
        <f t="shared" si="28"/>
        <v>0</v>
      </c>
      <c r="H116" s="120">
        <f t="shared" si="28"/>
        <v>0</v>
      </c>
      <c r="I116" s="96"/>
      <c r="J116" s="96"/>
      <c r="K116" s="96"/>
      <c r="L116" s="96"/>
      <c r="M116" s="96"/>
      <c r="N116" s="96"/>
      <c r="O116" s="96"/>
      <c r="P116" s="96"/>
      <c r="Q116" s="96"/>
      <c r="R116" s="96"/>
      <c r="S116" s="96"/>
      <c r="T116" s="96"/>
      <c r="U116" s="96"/>
      <c r="V116" s="96"/>
      <c r="W116" s="96"/>
      <c r="X116" s="96"/>
      <c r="Y116" s="96"/>
      <c r="Z116" s="96"/>
    </row>
    <row r="117" spans="1:26" ht="15.75" customHeight="1">
      <c r="A117" s="145"/>
      <c r="B117" s="142" t="s">
        <v>161</v>
      </c>
      <c r="C117" s="146">
        <f>SUM(C19+C27+C33)</f>
        <v>0</v>
      </c>
      <c r="D117" s="146">
        <f>SUM(D19+D27+D33)</f>
        <v>0</v>
      </c>
      <c r="E117" s="147">
        <f>SUM(E19+E27+E33)</f>
        <v>0</v>
      </c>
      <c r="F117" s="119">
        <f t="shared" ref="F117:H117" si="29">SUM(F19+F27+F29)</f>
        <v>0</v>
      </c>
      <c r="G117" s="119">
        <f t="shared" si="29"/>
        <v>0</v>
      </c>
      <c r="H117" s="120">
        <f t="shared" si="29"/>
        <v>0</v>
      </c>
      <c r="I117" s="96"/>
      <c r="J117" s="96"/>
      <c r="K117" s="96"/>
      <c r="L117" s="96"/>
      <c r="M117" s="96"/>
      <c r="N117" s="96"/>
      <c r="O117" s="96"/>
      <c r="P117" s="96"/>
      <c r="Q117" s="96"/>
      <c r="R117" s="96"/>
      <c r="S117" s="96"/>
      <c r="T117" s="96"/>
      <c r="U117" s="96"/>
      <c r="V117" s="96"/>
      <c r="W117" s="96"/>
      <c r="X117" s="96"/>
      <c r="Y117" s="96"/>
      <c r="Z117" s="96"/>
    </row>
    <row r="118" spans="1:26" ht="15.75" customHeight="1">
      <c r="A118" s="123"/>
      <c r="B118" s="124"/>
      <c r="C118" s="125"/>
      <c r="D118" s="125"/>
      <c r="E118" s="126"/>
      <c r="F118" s="125"/>
      <c r="G118" s="96"/>
      <c r="H118" s="127"/>
      <c r="I118" s="96"/>
      <c r="J118" s="96"/>
      <c r="K118" s="96"/>
      <c r="L118" s="96"/>
      <c r="M118" s="96"/>
      <c r="N118" s="96"/>
      <c r="O118" s="96"/>
      <c r="P118" s="96"/>
      <c r="Q118" s="96"/>
      <c r="R118" s="96"/>
      <c r="S118" s="96"/>
      <c r="T118" s="96"/>
      <c r="U118" s="96"/>
      <c r="V118" s="96"/>
      <c r="W118" s="96"/>
      <c r="X118" s="96"/>
      <c r="Y118" s="96"/>
      <c r="Z118" s="96"/>
    </row>
    <row r="119" spans="1:26" ht="15.75" customHeight="1">
      <c r="A119" s="145"/>
      <c r="B119" s="142" t="s">
        <v>162</v>
      </c>
      <c r="C119" s="146">
        <f>SUM(C86+C108+C116)</f>
        <v>0</v>
      </c>
      <c r="D119" s="146">
        <f>SUM(D86+D108+D116)</f>
        <v>0</v>
      </c>
      <c r="E119" s="147">
        <f>SUM(E86+E108+E116)</f>
        <v>0</v>
      </c>
      <c r="F119" s="119">
        <f>SUM(F19+F27+F86+F108+F116)-F117</f>
        <v>0</v>
      </c>
      <c r="G119" s="119">
        <f>SUM(G19+G27+G86+G108+G116)-G117</f>
        <v>0</v>
      </c>
      <c r="H119" s="120">
        <f>SUM(H19+H27+H86+H108+H116)-H117</f>
        <v>0</v>
      </c>
      <c r="I119" s="96"/>
      <c r="J119" s="96"/>
      <c r="K119" s="96"/>
      <c r="L119" s="96"/>
      <c r="M119" s="96"/>
      <c r="N119" s="96"/>
      <c r="O119" s="96"/>
      <c r="P119" s="96"/>
      <c r="Q119" s="96"/>
      <c r="R119" s="96"/>
      <c r="S119" s="96"/>
      <c r="T119" s="96"/>
      <c r="U119" s="96"/>
      <c r="V119" s="96"/>
      <c r="W119" s="96"/>
      <c r="X119" s="96"/>
      <c r="Y119" s="96"/>
      <c r="Z119" s="96"/>
    </row>
    <row r="120" spans="1:26" ht="15.75" customHeight="1">
      <c r="A120" s="123"/>
      <c r="B120" s="124"/>
      <c r="C120" s="125"/>
      <c r="D120" s="125"/>
      <c r="E120" s="126"/>
      <c r="F120" s="125"/>
      <c r="G120" s="96"/>
      <c r="H120" s="127"/>
      <c r="I120" s="96"/>
      <c r="J120" s="96"/>
      <c r="K120" s="96"/>
      <c r="L120" s="96"/>
      <c r="M120" s="96"/>
      <c r="N120" s="96"/>
      <c r="O120" s="96"/>
      <c r="P120" s="96"/>
      <c r="Q120" s="96"/>
      <c r="R120" s="96"/>
      <c r="S120" s="96"/>
      <c r="T120" s="96"/>
      <c r="U120" s="96"/>
      <c r="V120" s="96"/>
      <c r="W120" s="96"/>
      <c r="X120" s="96"/>
      <c r="Y120" s="96"/>
      <c r="Z120" s="96"/>
    </row>
    <row r="121" spans="1:26" ht="15.75" customHeight="1">
      <c r="A121" s="145"/>
      <c r="B121" s="142" t="s">
        <v>163</v>
      </c>
      <c r="C121" s="146">
        <f>C19+C27+C33+C86+C108+C116</f>
        <v>0</v>
      </c>
      <c r="D121" s="146">
        <f>D19+D27+D33+D86+D108+D116</f>
        <v>0</v>
      </c>
      <c r="E121" s="147">
        <f>E19+E27+E33+E86+E108+E116</f>
        <v>0</v>
      </c>
      <c r="F121" s="119">
        <f>F19+F27+F86+F116</f>
        <v>0</v>
      </c>
      <c r="G121" s="119">
        <f>G19+G27+G86+G116</f>
        <v>0</v>
      </c>
      <c r="H121" s="120">
        <f>H19+H27+H86+H116</f>
        <v>0</v>
      </c>
      <c r="I121" s="96"/>
      <c r="J121" s="96"/>
      <c r="K121" s="96"/>
      <c r="L121" s="96"/>
      <c r="M121" s="96"/>
      <c r="N121" s="96"/>
      <c r="O121" s="96"/>
      <c r="P121" s="96"/>
      <c r="Q121" s="96"/>
      <c r="R121" s="96"/>
      <c r="S121" s="96"/>
      <c r="T121" s="96"/>
      <c r="U121" s="96"/>
      <c r="V121" s="96"/>
      <c r="W121" s="96"/>
      <c r="X121" s="96"/>
      <c r="Y121" s="96"/>
      <c r="Z121" s="96"/>
    </row>
    <row r="122" spans="1:26" ht="15.75" customHeight="1">
      <c r="A122" s="123"/>
      <c r="B122" s="128"/>
      <c r="C122" s="129"/>
      <c r="D122" s="129"/>
      <c r="E122" s="126"/>
      <c r="F122" s="125"/>
      <c r="G122" s="96"/>
      <c r="H122" s="127"/>
      <c r="I122" s="96"/>
      <c r="J122" s="96"/>
      <c r="K122" s="96"/>
      <c r="L122" s="96"/>
      <c r="M122" s="96"/>
      <c r="N122" s="96"/>
      <c r="O122" s="96"/>
      <c r="P122" s="96"/>
      <c r="Q122" s="96"/>
      <c r="R122" s="96"/>
      <c r="S122" s="96"/>
      <c r="T122" s="96"/>
      <c r="U122" s="96"/>
      <c r="V122" s="96"/>
      <c r="W122" s="96"/>
      <c r="X122" s="96"/>
      <c r="Y122" s="96"/>
      <c r="Z122" s="96"/>
    </row>
    <row r="123" spans="1:26" ht="15.75" customHeight="1">
      <c r="A123" s="100">
        <v>7</v>
      </c>
      <c r="B123" s="101" t="s">
        <v>165</v>
      </c>
      <c r="C123" s="121"/>
      <c r="D123" s="121"/>
      <c r="E123" s="122"/>
      <c r="F123" s="116"/>
      <c r="G123" s="106"/>
      <c r="H123" s="117"/>
      <c r="I123" s="106"/>
      <c r="J123" s="106"/>
      <c r="K123" s="106"/>
      <c r="L123" s="106"/>
      <c r="M123" s="106"/>
      <c r="N123" s="106"/>
      <c r="O123" s="106"/>
      <c r="P123" s="106"/>
      <c r="Q123" s="106"/>
      <c r="R123" s="106"/>
      <c r="S123" s="106"/>
      <c r="T123" s="106"/>
      <c r="U123" s="106"/>
      <c r="V123" s="106"/>
      <c r="W123" s="106"/>
      <c r="X123" s="106"/>
      <c r="Y123" s="106"/>
      <c r="Z123" s="106"/>
    </row>
    <row r="124" spans="1:26" ht="15.75" customHeight="1">
      <c r="A124" s="107" t="s">
        <v>277</v>
      </c>
      <c r="B124" s="88" t="s">
        <v>166</v>
      </c>
      <c r="C124" s="112">
        <v>0</v>
      </c>
      <c r="D124" s="112">
        <v>0</v>
      </c>
      <c r="E124" s="118">
        <f t="shared" ref="E124:E129" si="30">SUM(C124:D124)</f>
        <v>0</v>
      </c>
      <c r="F124" s="110"/>
      <c r="G124" s="110"/>
      <c r="H124" s="111">
        <f t="shared" ref="H124:H129" si="31">SUM(F124:G124)</f>
        <v>0</v>
      </c>
      <c r="I124" s="96"/>
      <c r="J124" s="96"/>
      <c r="K124" s="96"/>
      <c r="L124" s="96"/>
      <c r="M124" s="96"/>
      <c r="N124" s="96"/>
      <c r="O124" s="96"/>
      <c r="P124" s="96"/>
      <c r="Q124" s="96"/>
      <c r="R124" s="96"/>
      <c r="S124" s="96"/>
      <c r="T124" s="96"/>
      <c r="U124" s="96"/>
      <c r="V124" s="96"/>
      <c r="W124" s="96"/>
      <c r="X124" s="96"/>
      <c r="Y124" s="96"/>
      <c r="Z124" s="96"/>
    </row>
    <row r="125" spans="1:26" ht="15.75" customHeight="1">
      <c r="A125" s="107" t="s">
        <v>278</v>
      </c>
      <c r="B125" s="88" t="s">
        <v>164</v>
      </c>
      <c r="C125" s="112">
        <v>0</v>
      </c>
      <c r="D125" s="112">
        <v>0</v>
      </c>
      <c r="E125" s="118">
        <f t="shared" si="30"/>
        <v>0</v>
      </c>
      <c r="F125" s="110"/>
      <c r="G125" s="110"/>
      <c r="H125" s="111">
        <f t="shared" si="31"/>
        <v>0</v>
      </c>
      <c r="I125" s="96"/>
      <c r="J125" s="96"/>
      <c r="K125" s="96"/>
      <c r="L125" s="96"/>
      <c r="M125" s="96"/>
      <c r="N125" s="96"/>
      <c r="O125" s="96"/>
      <c r="P125" s="96"/>
      <c r="Q125" s="96"/>
      <c r="R125" s="96"/>
      <c r="S125" s="96"/>
      <c r="T125" s="96"/>
      <c r="U125" s="96"/>
      <c r="V125" s="96"/>
      <c r="W125" s="96"/>
      <c r="X125" s="96"/>
      <c r="Y125" s="96"/>
      <c r="Z125" s="96"/>
    </row>
    <row r="126" spans="1:26" ht="15.75" customHeight="1">
      <c r="A126" s="107" t="s">
        <v>279</v>
      </c>
      <c r="B126" s="88" t="s">
        <v>280</v>
      </c>
      <c r="C126" s="112">
        <v>0</v>
      </c>
      <c r="D126" s="112">
        <v>0</v>
      </c>
      <c r="E126" s="118">
        <f t="shared" si="30"/>
        <v>0</v>
      </c>
      <c r="F126" s="110"/>
      <c r="G126" s="110"/>
      <c r="H126" s="111">
        <f t="shared" si="31"/>
        <v>0</v>
      </c>
      <c r="I126" s="96"/>
      <c r="J126" s="96"/>
      <c r="K126" s="96"/>
      <c r="L126" s="96"/>
      <c r="M126" s="96"/>
      <c r="N126" s="96"/>
      <c r="O126" s="96"/>
      <c r="P126" s="96"/>
      <c r="Q126" s="96"/>
      <c r="R126" s="96"/>
      <c r="S126" s="96"/>
      <c r="T126" s="96"/>
      <c r="U126" s="96"/>
      <c r="V126" s="96"/>
      <c r="W126" s="96"/>
      <c r="X126" s="96"/>
      <c r="Y126" s="96"/>
      <c r="Z126" s="96"/>
    </row>
    <row r="127" spans="1:26" ht="15.75" customHeight="1">
      <c r="A127" s="107" t="s">
        <v>281</v>
      </c>
      <c r="B127" s="88" t="s">
        <v>167</v>
      </c>
      <c r="C127" s="112">
        <v>0</v>
      </c>
      <c r="D127" s="112">
        <v>0</v>
      </c>
      <c r="E127" s="118">
        <f t="shared" si="30"/>
        <v>0</v>
      </c>
      <c r="F127" s="110"/>
      <c r="G127" s="110"/>
      <c r="H127" s="111">
        <f t="shared" si="31"/>
        <v>0</v>
      </c>
      <c r="I127" s="96"/>
      <c r="J127" s="96"/>
      <c r="K127" s="96"/>
      <c r="L127" s="96"/>
      <c r="M127" s="96"/>
      <c r="N127" s="96"/>
      <c r="O127" s="96"/>
      <c r="P127" s="96"/>
      <c r="Q127" s="96"/>
      <c r="R127" s="96"/>
      <c r="S127" s="96"/>
      <c r="T127" s="96"/>
      <c r="U127" s="96"/>
      <c r="V127" s="96"/>
      <c r="W127" s="96"/>
      <c r="X127" s="96"/>
      <c r="Y127" s="96"/>
      <c r="Z127" s="96"/>
    </row>
    <row r="128" spans="1:26" ht="15.75" customHeight="1">
      <c r="A128" s="107" t="s">
        <v>282</v>
      </c>
      <c r="B128" s="88" t="s">
        <v>168</v>
      </c>
      <c r="C128" s="112">
        <v>0</v>
      </c>
      <c r="D128" s="112">
        <v>0</v>
      </c>
      <c r="E128" s="118">
        <f t="shared" si="30"/>
        <v>0</v>
      </c>
      <c r="F128" s="110"/>
      <c r="G128" s="110"/>
      <c r="H128" s="111">
        <f t="shared" si="31"/>
        <v>0</v>
      </c>
      <c r="I128" s="96"/>
      <c r="J128" s="96"/>
      <c r="K128" s="96"/>
      <c r="L128" s="96"/>
      <c r="M128" s="96"/>
      <c r="N128" s="96"/>
      <c r="O128" s="96"/>
      <c r="P128" s="96"/>
      <c r="Q128" s="96"/>
      <c r="R128" s="96"/>
      <c r="S128" s="96"/>
      <c r="T128" s="96"/>
      <c r="U128" s="96"/>
      <c r="V128" s="96"/>
      <c r="W128" s="96"/>
      <c r="X128" s="96"/>
      <c r="Y128" s="96"/>
      <c r="Z128" s="96"/>
    </row>
    <row r="129" spans="1:26" ht="15.75" customHeight="1">
      <c r="A129" s="107" t="s">
        <v>283</v>
      </c>
      <c r="B129" s="88" t="s">
        <v>169</v>
      </c>
      <c r="C129" s="112">
        <v>0</v>
      </c>
      <c r="D129" s="112">
        <v>0</v>
      </c>
      <c r="E129" s="118">
        <f t="shared" si="30"/>
        <v>0</v>
      </c>
      <c r="F129" s="110"/>
      <c r="G129" s="110"/>
      <c r="H129" s="111">
        <f t="shared" si="31"/>
        <v>0</v>
      </c>
      <c r="I129" s="96"/>
      <c r="J129" s="96"/>
      <c r="K129" s="96"/>
      <c r="L129" s="96"/>
      <c r="M129" s="96"/>
      <c r="N129" s="96"/>
      <c r="O129" s="96"/>
      <c r="P129" s="96"/>
      <c r="Q129" s="96"/>
      <c r="R129" s="96"/>
      <c r="S129" s="96"/>
      <c r="T129" s="96"/>
      <c r="U129" s="96"/>
      <c r="V129" s="96"/>
      <c r="W129" s="96"/>
      <c r="X129" s="96"/>
      <c r="Y129" s="96"/>
      <c r="Z129" s="96"/>
    </row>
    <row r="130" spans="1:26" ht="15.75" customHeight="1">
      <c r="A130" s="138"/>
      <c r="B130" s="134" t="s">
        <v>170</v>
      </c>
      <c r="C130" s="139">
        <f>SUM(C124:C129)</f>
        <v>0</v>
      </c>
      <c r="D130" s="139">
        <f>SUM(D124:D129)</f>
        <v>0</v>
      </c>
      <c r="E130" s="140">
        <f>SUM(E124:E129)</f>
        <v>0</v>
      </c>
      <c r="F130" s="119">
        <f t="shared" ref="F130:H130" si="32">SUM(F124:F129)</f>
        <v>0</v>
      </c>
      <c r="G130" s="119">
        <f t="shared" si="32"/>
        <v>0</v>
      </c>
      <c r="H130" s="120">
        <f t="shared" si="32"/>
        <v>0</v>
      </c>
      <c r="I130" s="96"/>
      <c r="J130" s="96"/>
      <c r="K130" s="96"/>
      <c r="L130" s="96"/>
      <c r="M130" s="96"/>
      <c r="N130" s="96"/>
      <c r="O130" s="96"/>
      <c r="P130" s="96"/>
      <c r="Q130" s="96"/>
      <c r="R130" s="96"/>
      <c r="S130" s="96"/>
      <c r="T130" s="96"/>
      <c r="U130" s="96"/>
      <c r="V130" s="96"/>
      <c r="W130" s="96"/>
      <c r="X130" s="96"/>
      <c r="Y130" s="96"/>
      <c r="Z130" s="96"/>
    </row>
    <row r="131" spans="1:26" ht="15.75" customHeight="1">
      <c r="A131" s="107"/>
      <c r="B131" s="130"/>
      <c r="C131" s="125"/>
      <c r="D131" s="125"/>
      <c r="E131" s="126"/>
      <c r="F131" s="125"/>
      <c r="G131" s="96"/>
      <c r="H131" s="127"/>
      <c r="I131" s="96"/>
      <c r="J131" s="96"/>
      <c r="K131" s="96"/>
      <c r="L131" s="96"/>
      <c r="M131" s="96"/>
      <c r="N131" s="96"/>
      <c r="O131" s="96"/>
      <c r="P131" s="96"/>
      <c r="Q131" s="96"/>
      <c r="R131" s="96"/>
      <c r="S131" s="96"/>
      <c r="T131" s="96"/>
      <c r="U131" s="96"/>
      <c r="V131" s="96"/>
      <c r="W131" s="96"/>
      <c r="X131" s="96"/>
      <c r="Y131" s="96"/>
      <c r="Z131" s="96"/>
    </row>
    <row r="132" spans="1:26" ht="15.75" customHeight="1" thickBot="1">
      <c r="A132" s="148"/>
      <c r="B132" s="149" t="s">
        <v>171</v>
      </c>
      <c r="C132" s="150">
        <f>C121+C130</f>
        <v>0</v>
      </c>
      <c r="D132" s="150">
        <f>D121+D130</f>
        <v>0</v>
      </c>
      <c r="E132" s="151">
        <f>E121+E130</f>
        <v>0</v>
      </c>
      <c r="F132" s="131">
        <f t="shared" ref="F132:H132" si="33">F121+F130</f>
        <v>0</v>
      </c>
      <c r="G132" s="131">
        <f t="shared" si="33"/>
        <v>0</v>
      </c>
      <c r="H132" s="132">
        <f t="shared" si="33"/>
        <v>0</v>
      </c>
      <c r="I132" s="96"/>
      <c r="J132" s="96"/>
      <c r="K132" s="96"/>
      <c r="L132" s="96"/>
      <c r="M132" s="96"/>
      <c r="N132" s="96"/>
      <c r="O132" s="96"/>
      <c r="P132" s="96"/>
      <c r="Q132" s="96"/>
      <c r="R132" s="96"/>
      <c r="S132" s="96"/>
      <c r="T132" s="96"/>
      <c r="U132" s="96"/>
      <c r="V132" s="96"/>
      <c r="W132" s="96"/>
      <c r="X132" s="96"/>
      <c r="Y132" s="96"/>
      <c r="Z132" s="96"/>
    </row>
    <row r="133" spans="1:26" ht="15.75" customHeight="1">
      <c r="A133" s="133"/>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6" ht="15.75" customHeight="1">
      <c r="A134" s="133"/>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spans="1:26" ht="15.75" customHeight="1">
      <c r="A135" s="133"/>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spans="1:26" ht="15.75" customHeight="1">
      <c r="A136" s="326" t="s">
        <v>585</v>
      </c>
      <c r="B136" s="326"/>
      <c r="C136" s="326"/>
      <c r="D136" s="326"/>
      <c r="E136" s="32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326"/>
      <c r="B137" s="326"/>
      <c r="C137" s="326"/>
      <c r="D137" s="326"/>
      <c r="E137" s="326"/>
      <c r="F137" s="96"/>
      <c r="G137" s="96"/>
      <c r="H137" s="96"/>
      <c r="I137" s="96"/>
      <c r="J137" s="96"/>
      <c r="K137" s="96"/>
      <c r="L137" s="96"/>
      <c r="M137" s="96"/>
      <c r="N137" s="96"/>
      <c r="O137" s="96"/>
      <c r="P137" s="96"/>
      <c r="Q137" s="96"/>
      <c r="R137" s="96"/>
      <c r="S137" s="96"/>
      <c r="T137" s="96"/>
      <c r="U137" s="96"/>
      <c r="V137" s="96"/>
      <c r="W137" s="96"/>
      <c r="X137" s="96"/>
      <c r="Y137" s="96"/>
      <c r="Z137" s="96"/>
    </row>
    <row r="138" spans="1:26" ht="15.75" customHeight="1">
      <c r="A138" s="133"/>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spans="1:26" ht="15.75" customHeight="1">
      <c r="A139" s="133"/>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spans="1:26" ht="15.75" customHeight="1">
      <c r="A140" s="133"/>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spans="1:26" ht="15.75" customHeight="1">
      <c r="A141" s="133"/>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spans="1:26" ht="15.75" customHeight="1">
      <c r="A142" s="133"/>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6" ht="15.75" customHeight="1">
      <c r="A143" s="133"/>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spans="1:26" ht="15.75" customHeight="1">
      <c r="A144" s="133"/>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spans="1:26" ht="15.75" customHeight="1">
      <c r="A145" s="133"/>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6" ht="15.75" customHeight="1">
      <c r="A146" s="133"/>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spans="1:26" ht="15.75" customHeight="1">
      <c r="A147" s="133"/>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6" ht="15.75" customHeight="1">
      <c r="A148" s="133"/>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spans="1:26" ht="15.75" customHeight="1">
      <c r="A149" s="133"/>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spans="1:26" ht="15.75" customHeight="1">
      <c r="A150" s="133"/>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spans="1:26" ht="15.75" customHeight="1">
      <c r="A151" s="133"/>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spans="1:26" ht="15.75" customHeight="1">
      <c r="A152" s="133"/>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spans="1:26" ht="15.75" customHeight="1">
      <c r="A153" s="133"/>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spans="1:26" ht="15.75" customHeight="1">
      <c r="A154" s="133"/>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spans="1:26" ht="15.75" customHeight="1">
      <c r="A155" s="133"/>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spans="1:26" ht="15.75" customHeight="1">
      <c r="A156" s="133"/>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spans="1:26" ht="15.75" customHeight="1">
      <c r="A157" s="133"/>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spans="1:26" ht="15.75" customHeight="1">
      <c r="A158" s="133"/>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spans="1:26" ht="15.75" customHeight="1">
      <c r="A159" s="133"/>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spans="1:26" ht="15.75" customHeight="1">
      <c r="A160" s="133"/>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spans="1:26" ht="15.75" customHeight="1">
      <c r="A161" s="133"/>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spans="1:26" ht="15.75" customHeight="1">
      <c r="A162" s="133"/>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spans="1:26" ht="15.75" customHeight="1">
      <c r="A163" s="133"/>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spans="1:26" ht="15.75" customHeight="1">
      <c r="A164" s="133"/>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spans="1:26" ht="15.75" customHeight="1">
      <c r="A165" s="133"/>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spans="1:26" ht="15.75" customHeight="1">
      <c r="A166" s="133"/>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spans="1:26" ht="15.75" customHeight="1">
      <c r="A167" s="133"/>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spans="1:26" ht="15.75" customHeight="1">
      <c r="A168" s="133"/>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spans="1:26" ht="15.75" customHeight="1">
      <c r="A169" s="133"/>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spans="1:26" ht="15.75" customHeight="1">
      <c r="A170" s="133"/>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spans="1:26" ht="15.75" customHeight="1">
      <c r="A171" s="133"/>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spans="1:26" ht="15.75" customHeight="1">
      <c r="A172" s="133"/>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spans="1:26" ht="15.75" customHeight="1">
      <c r="A173" s="133"/>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spans="1:26" ht="15.75" customHeight="1">
      <c r="A174" s="133"/>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spans="1:26" ht="15.75" customHeight="1">
      <c r="A175" s="133"/>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spans="1:26" ht="15.75" customHeight="1">
      <c r="A176" s="133"/>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spans="1:26" ht="15.75" customHeight="1">
      <c r="A177" s="133"/>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spans="1:26" ht="15.75" customHeight="1">
      <c r="A178" s="133"/>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spans="1:26" ht="15.75" customHeight="1">
      <c r="A179" s="133"/>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spans="1:26" ht="15.75" customHeight="1">
      <c r="A180" s="133"/>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spans="1:26" ht="15.75" customHeight="1">
      <c r="A181" s="133"/>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spans="1:26" ht="15.75" customHeight="1">
      <c r="A182" s="133"/>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spans="1:26" ht="15.75" customHeight="1">
      <c r="A183" s="13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spans="1:26" ht="15.75" customHeight="1">
      <c r="A184" s="133"/>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spans="1:26" ht="15.75" customHeight="1">
      <c r="A185" s="133"/>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spans="1:26" ht="15.75" customHeight="1">
      <c r="A186" s="133"/>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spans="1:26" ht="15.75" customHeight="1">
      <c r="A187" s="133"/>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spans="1:26" ht="15.75" customHeight="1">
      <c r="A188" s="133"/>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spans="1:26" ht="15.75" customHeight="1">
      <c r="A189" s="133"/>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spans="1:26" ht="15.75" customHeight="1">
      <c r="A190" s="133"/>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spans="1:26" ht="15.75" customHeight="1">
      <c r="A191" s="133"/>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spans="1:26" ht="15.75" customHeight="1">
      <c r="A192" s="133"/>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spans="1:26" ht="15.75" customHeight="1">
      <c r="A193" s="133"/>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spans="1:26" ht="15.75" customHeight="1">
      <c r="A194" s="133"/>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spans="1:26" ht="15.75" customHeight="1">
      <c r="A195" s="133"/>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spans="1:26" ht="15.75" customHeight="1">
      <c r="A196" s="133"/>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spans="1:26" ht="15.75" customHeight="1">
      <c r="A197" s="133"/>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spans="1:26" ht="15.75" customHeight="1">
      <c r="A198" s="133"/>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spans="1:26" ht="15.75" customHeight="1">
      <c r="A199" s="133"/>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spans="1:26" ht="15.75" customHeight="1">
      <c r="A200" s="133"/>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spans="1:26" ht="15.75" customHeight="1">
      <c r="A201" s="133"/>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spans="1:26" ht="15.75" customHeight="1">
      <c r="A202" s="133"/>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spans="1:26" ht="15.75" customHeight="1">
      <c r="A203" s="133"/>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spans="1:26" ht="15.75" customHeight="1">
      <c r="A204" s="133"/>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spans="1:26" ht="15.75" customHeight="1">
      <c r="A205" s="133"/>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spans="1:26" ht="15.75" customHeight="1">
      <c r="A206" s="133"/>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spans="1:26" ht="15.75" customHeight="1">
      <c r="A207" s="133"/>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spans="1:26" ht="15.75" customHeight="1">
      <c r="A208" s="133"/>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spans="1:26" ht="15.75" customHeight="1">
      <c r="A209" s="133"/>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spans="1:26" ht="15.75" customHeight="1">
      <c r="A210" s="133"/>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spans="1:26" ht="15.75" customHeight="1">
      <c r="A211" s="133"/>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spans="1:26" ht="15.75" customHeight="1">
      <c r="A212" s="133"/>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spans="1:26" ht="15.75" customHeight="1">
      <c r="A213" s="133"/>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spans="1:26" ht="15.75" customHeight="1">
      <c r="A214" s="133"/>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spans="1:26" ht="15.75" customHeight="1">
      <c r="A215" s="133"/>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spans="1:26" ht="15.75" customHeight="1">
      <c r="A216" s="133"/>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spans="1:26" ht="15.75" customHeight="1">
      <c r="A217" s="133"/>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spans="1:26" ht="15.75" customHeight="1">
      <c r="A218" s="133"/>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spans="1:26" ht="15.75" customHeight="1">
      <c r="A219" s="133"/>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spans="1:26" ht="15.75" customHeight="1">
      <c r="A220" s="133"/>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spans="1:26" ht="15.75" customHeight="1">
      <c r="A221" s="133"/>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spans="1:26" ht="15.75" customHeight="1">
      <c r="A222" s="133"/>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spans="1:26" ht="15.75" customHeight="1">
      <c r="A223" s="133"/>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spans="1:26" ht="15.75" customHeight="1">
      <c r="A224" s="133"/>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spans="1:26" ht="15.75" customHeight="1">
      <c r="A225" s="133"/>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spans="1:26" ht="15.75" customHeight="1">
      <c r="A226" s="133"/>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ht="15.75" customHeight="1">
      <c r="A227" s="133"/>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ht="15.75" customHeight="1">
      <c r="A228" s="133"/>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ht="15.75" customHeight="1">
      <c r="A229" s="133"/>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spans="1:26" ht="15.75" customHeight="1">
      <c r="A230" s="133"/>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ht="15.75" customHeight="1">
      <c r="A231" s="133"/>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ht="15.75" customHeight="1">
      <c r="A232" s="133"/>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ht="15.75" customHeight="1">
      <c r="A233" s="133"/>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ht="15.75" customHeight="1">
      <c r="A234" s="133"/>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ht="15.75" customHeight="1">
      <c r="A235" s="133"/>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ht="15.75" customHeight="1">
      <c r="A236" s="133"/>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ht="15.75" customHeight="1">
      <c r="A237" s="133"/>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ht="15.75" customHeight="1">
      <c r="A238" s="133"/>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ht="15.75" customHeight="1">
      <c r="A239" s="133"/>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spans="1:26" ht="15.75" customHeight="1">
      <c r="A240" s="133"/>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spans="1:26" ht="15.75" customHeight="1">
      <c r="A241" s="133"/>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ht="15.75" customHeight="1">
      <c r="A242" s="133"/>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spans="1:26" ht="15.75" customHeight="1">
      <c r="A243" s="133"/>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spans="1:26" ht="15.75" customHeight="1">
      <c r="A244" s="133"/>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spans="1:26" ht="15.75" customHeight="1">
      <c r="A245" s="133"/>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spans="1:26" ht="15.75" customHeight="1">
      <c r="A246" s="133"/>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spans="1:26" ht="15.75" customHeight="1">
      <c r="A247" s="133"/>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ht="15.75" customHeight="1">
      <c r="A248" s="133"/>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spans="1:26" ht="15.75" customHeight="1">
      <c r="A249" s="133"/>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spans="1:26" ht="15.75" customHeight="1">
      <c r="A250" s="133"/>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spans="1:26" ht="15.75" customHeight="1">
      <c r="A251" s="133"/>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spans="1:26" ht="15.75" customHeight="1">
      <c r="A252" s="133"/>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spans="1:26" ht="15.75" customHeight="1">
      <c r="A253" s="133"/>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ht="15.75" customHeight="1">
      <c r="A254" s="133"/>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spans="1:26" ht="15.75" customHeight="1">
      <c r="A255" s="133"/>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spans="1:26" ht="15.75" customHeight="1">
      <c r="A256" s="133"/>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spans="1:26" ht="15.75" customHeight="1">
      <c r="A257" s="133"/>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spans="1:26" ht="15.75" customHeight="1">
      <c r="A258" s="133"/>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spans="1:26" ht="15.75" customHeight="1">
      <c r="A259" s="133"/>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ht="15.75" customHeight="1">
      <c r="A260" s="133"/>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ht="15.75" customHeight="1">
      <c r="A261" s="133"/>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spans="1:26" ht="15.75" customHeight="1">
      <c r="A262" s="133"/>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spans="1:26" ht="15.75" customHeight="1">
      <c r="A263" s="133"/>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spans="1:26" ht="15.75" customHeight="1">
      <c r="A264" s="133"/>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spans="1:26" ht="15.75" customHeight="1">
      <c r="A265" s="133"/>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ht="15.75" customHeight="1">
      <c r="A266" s="133"/>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15.75" customHeight="1">
      <c r="A267" s="133"/>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ht="15.75" customHeight="1">
      <c r="A268" s="133"/>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spans="1:26" ht="15.75" customHeight="1">
      <c r="A269" s="133"/>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ht="15.75" customHeight="1">
      <c r="A270" s="133"/>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spans="1:26" ht="15.75" customHeight="1">
      <c r="A271" s="133"/>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spans="1:26" ht="15.75" customHeight="1">
      <c r="A272" s="133"/>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spans="1:26" ht="15.75" customHeight="1">
      <c r="A273" s="133"/>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spans="1:26" ht="15.75" customHeight="1">
      <c r="A274" s="133"/>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spans="1:26" ht="15.75" customHeight="1">
      <c r="A275" s="133"/>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spans="1:26" ht="15.75" customHeight="1">
      <c r="A276" s="133"/>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spans="1:26" ht="15.75" customHeight="1">
      <c r="A277" s="133"/>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ht="15.75" customHeight="1">
      <c r="A278" s="133"/>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spans="1:26" ht="15.75" customHeight="1">
      <c r="A279" s="133"/>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ht="15.75" customHeight="1">
      <c r="A280" s="133"/>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spans="1:26" ht="15.75" customHeight="1">
      <c r="A281" s="133"/>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15.75" customHeight="1">
      <c r="A282" s="133"/>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spans="1:26" ht="15.75" customHeight="1">
      <c r="A283" s="133"/>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ht="15.75" customHeight="1">
      <c r="A284" s="133"/>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spans="1:26" ht="15.75" customHeight="1">
      <c r="A285" s="133"/>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spans="1:26" ht="15.75" customHeight="1">
      <c r="A286" s="133"/>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ht="15.75" customHeight="1">
      <c r="A287" s="133"/>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spans="1:26" ht="15.75" customHeight="1">
      <c r="A288" s="133"/>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6" ht="15.75" customHeight="1">
      <c r="A289" s="133"/>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spans="1:26" ht="15.75" customHeight="1">
      <c r="A290" s="133"/>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spans="1:26" ht="15.75" customHeight="1">
      <c r="A291" s="133"/>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spans="1:26" ht="15.75" customHeight="1">
      <c r="A292" s="133"/>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ht="15.75" customHeight="1">
      <c r="A293" s="133"/>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spans="1:26" ht="15.75" customHeight="1">
      <c r="A294" s="133"/>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spans="1:26" ht="15.75" customHeight="1">
      <c r="A295" s="133"/>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spans="1:26" ht="15.75" customHeight="1">
      <c r="A296" s="133"/>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spans="1:26" ht="15.75" customHeight="1">
      <c r="A297" s="133"/>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spans="1:26" ht="15.75" customHeight="1">
      <c r="A298" s="133"/>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spans="1:26" ht="15.75" customHeight="1">
      <c r="A299" s="133"/>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spans="1:26" ht="15.75" customHeight="1">
      <c r="A300" s="133"/>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spans="1:26" ht="15.75" customHeight="1">
      <c r="A301" s="133"/>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spans="1:26" ht="15.75" customHeight="1">
      <c r="A302" s="133"/>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spans="1:26" ht="15.75" customHeight="1">
      <c r="A303" s="133"/>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spans="1:26" ht="15.75" customHeight="1">
      <c r="A304" s="133"/>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spans="1:26" ht="15.75" customHeight="1">
      <c r="A305" s="133"/>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spans="1:26" ht="15.75" customHeight="1">
      <c r="A306" s="133"/>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spans="1:26" ht="15.75" customHeight="1">
      <c r="A307" s="133"/>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spans="1:26" ht="15.75" customHeight="1">
      <c r="A308" s="133"/>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spans="1:26" ht="15.75" customHeight="1">
      <c r="A309" s="133"/>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spans="1:26" ht="15.75" customHeight="1">
      <c r="A310" s="133"/>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spans="1:26" ht="15.75" customHeight="1">
      <c r="A311" s="133"/>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spans="1:26" ht="15.75" customHeight="1">
      <c r="A312" s="133"/>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spans="1:26" ht="15.75" customHeight="1">
      <c r="A313" s="133"/>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spans="1:26" ht="15.75" customHeight="1">
      <c r="A314" s="133"/>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spans="1:26" ht="15.75" customHeight="1">
      <c r="A315" s="133"/>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spans="1:26" ht="15.75" customHeight="1">
      <c r="A316" s="133"/>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ht="15.75" customHeight="1">
      <c r="A317" s="133"/>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spans="1:26" ht="15.75" customHeight="1">
      <c r="A318" s="133"/>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spans="1:26" ht="15.75" customHeight="1">
      <c r="A319" s="133"/>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spans="1:26" ht="15.75" customHeight="1">
      <c r="A320" s="133"/>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spans="1:26" ht="15.75" customHeight="1">
      <c r="A321" s="133"/>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spans="1:26" ht="15.75" customHeight="1">
      <c r="A322" s="133"/>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spans="1:26" ht="15.75" customHeight="1">
      <c r="A323" s="133"/>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spans="1:26" ht="15.75" customHeight="1">
      <c r="A324" s="133"/>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spans="1:26" ht="15.75" customHeight="1">
      <c r="A325" s="133"/>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spans="1:26" ht="15.75" customHeight="1">
      <c r="A326" s="133"/>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spans="1:26" ht="15.75" customHeight="1">
      <c r="A327" s="133"/>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ht="15.75" customHeight="1">
      <c r="A328" s="133"/>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spans="1:26" ht="15.75" customHeight="1">
      <c r="A329" s="133"/>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spans="1:26" ht="15.75" customHeight="1">
      <c r="A330" s="133"/>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spans="1:26" ht="15.75" customHeight="1">
      <c r="A331" s="133"/>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spans="1:26" ht="15.75" customHeight="1">
      <c r="A332" s="133"/>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spans="1:26" ht="15.75" customHeight="1">
      <c r="A333" s="133"/>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spans="1:26" ht="15.75" customHeight="1">
      <c r="A334" s="133"/>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spans="1:26" ht="15.75" customHeight="1">
      <c r="A335" s="133"/>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spans="1:26" ht="15.75" customHeight="1">
      <c r="A336" s="133"/>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ht="15.75" customHeight="1">
      <c r="A337" s="133"/>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spans="1:26" ht="15.75" customHeight="1">
      <c r="A338" s="133"/>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spans="1:26" ht="15.75" customHeight="1">
      <c r="A339" s="133"/>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spans="1:26" ht="15.75" customHeight="1">
      <c r="A340" s="133"/>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spans="1:26" ht="15.75" customHeight="1">
      <c r="A341" s="133"/>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spans="1:26" ht="15.75" customHeight="1">
      <c r="A342" s="133"/>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spans="1:26" ht="15.75" customHeight="1">
      <c r="A343" s="133"/>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spans="1:26" ht="15.75" customHeight="1">
      <c r="A344" s="133"/>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spans="1:26" ht="15.75" customHeight="1">
      <c r="A345" s="133"/>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spans="1:26" ht="15.75" customHeight="1">
      <c r="A346" s="133"/>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spans="1:26" ht="15.75" customHeight="1">
      <c r="A347" s="133"/>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spans="1:26" ht="15.75" customHeight="1">
      <c r="A348" s="133"/>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spans="1:26" ht="15.75" customHeight="1">
      <c r="A349" s="133"/>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spans="1:26" ht="15.75" customHeight="1">
      <c r="A350" s="133"/>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spans="1:26" ht="15.75" customHeight="1">
      <c r="A351" s="133"/>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spans="1:26" ht="15.75" customHeight="1">
      <c r="A352" s="133"/>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spans="1:26" ht="15.75" customHeight="1">
      <c r="A353" s="133"/>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spans="1:26" ht="15.75" customHeight="1">
      <c r="A354" s="133"/>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spans="1:26" ht="15.75" customHeight="1">
      <c r="A355" s="133"/>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spans="1:26" ht="15.75" customHeight="1">
      <c r="A356" s="133"/>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ht="15.75" customHeight="1">
      <c r="A357" s="133"/>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spans="1:26" ht="15.75" customHeight="1">
      <c r="A358" s="133"/>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spans="1:26" ht="15.75" customHeight="1">
      <c r="A359" s="133"/>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ht="15.75" customHeight="1">
      <c r="A360" s="133"/>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spans="1:26" ht="15.75" customHeight="1">
      <c r="A361" s="133"/>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spans="1:26" ht="15.75" customHeight="1">
      <c r="A362" s="133"/>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spans="1:26" ht="15.75" customHeight="1">
      <c r="A363" s="133"/>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spans="1:26" ht="15.75" customHeight="1">
      <c r="A364" s="133"/>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spans="1:26" ht="15.75" customHeight="1">
      <c r="A365" s="133"/>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spans="1:26" ht="15.75" customHeight="1">
      <c r="A366" s="133"/>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spans="1:26" ht="15.75" customHeight="1">
      <c r="A367" s="133"/>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spans="1:26" ht="15.75" customHeight="1">
      <c r="A368" s="133"/>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spans="1:26" ht="15.75" customHeight="1">
      <c r="A369" s="133"/>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spans="1:26" ht="15.75" customHeight="1">
      <c r="A370" s="133"/>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spans="1:26" ht="15.75" customHeight="1">
      <c r="A371" s="133"/>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spans="1:26" ht="15.75" customHeight="1">
      <c r="A372" s="133"/>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15.75" customHeight="1">
      <c r="A373" s="133"/>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spans="1:26" ht="15.75" customHeight="1">
      <c r="A374" s="133"/>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spans="1:26" ht="15.75" customHeight="1">
      <c r="A375" s="133"/>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spans="1:26" ht="15.75" customHeight="1">
      <c r="A376" s="133"/>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spans="1:26" ht="15.75" customHeight="1">
      <c r="A377" s="133"/>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spans="1:26" ht="15.75" customHeight="1">
      <c r="A378" s="133"/>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spans="1:26" ht="15.75" customHeight="1">
      <c r="A379" s="133"/>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spans="1:26" ht="15.75" customHeight="1">
      <c r="A380" s="133"/>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ht="15.75" customHeight="1">
      <c r="A381" s="133"/>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spans="1:26" ht="15.75" customHeight="1">
      <c r="A382" s="133"/>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spans="1:26" ht="15.75" customHeight="1">
      <c r="A383" s="133"/>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spans="1:26" ht="15.75" customHeight="1">
      <c r="A384" s="133"/>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spans="1:26" ht="15.75" customHeight="1">
      <c r="A385" s="133"/>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spans="1:26" ht="15.75" customHeight="1">
      <c r="A386" s="133"/>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spans="1:26" ht="15.75" customHeight="1">
      <c r="A387" s="133"/>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spans="1:26" ht="15.75" customHeight="1">
      <c r="A388" s="133"/>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spans="1:26" ht="15.75" customHeight="1">
      <c r="A389" s="133"/>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spans="1:26" ht="15.75" customHeight="1">
      <c r="A390" s="133"/>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spans="1:26" ht="15.75" customHeight="1">
      <c r="A391" s="133"/>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spans="1:26" ht="15.75" customHeight="1">
      <c r="A392" s="133"/>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spans="1:26" ht="15.75" customHeight="1">
      <c r="A393" s="133"/>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spans="1:26" ht="15.75" customHeight="1">
      <c r="A394" s="133"/>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spans="1:26" ht="15.75" customHeight="1">
      <c r="A395" s="133"/>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spans="1:26" ht="15.75" customHeight="1">
      <c r="A396" s="133"/>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spans="1:26" ht="15.75" customHeight="1">
      <c r="A397" s="133"/>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15.75" customHeight="1">
      <c r="A398" s="133"/>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spans="1:26" ht="15.75" customHeight="1">
      <c r="A399" s="133"/>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spans="1:26" ht="15.75" customHeight="1">
      <c r="A400" s="133"/>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spans="1:26" ht="15.75" customHeight="1">
      <c r="A401" s="133"/>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spans="1:26" ht="15.75" customHeight="1">
      <c r="A402" s="133"/>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ht="15.75" customHeight="1">
      <c r="A403" s="133"/>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spans="1:26" ht="15.75" customHeight="1">
      <c r="A404" s="133"/>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spans="1:26" ht="15.75" customHeight="1">
      <c r="A405" s="133"/>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spans="1:26" ht="15.75" customHeight="1">
      <c r="A406" s="133"/>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spans="1:26" ht="15.75" customHeight="1">
      <c r="A407" s="133"/>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spans="1:26" ht="15.75" customHeight="1">
      <c r="A408" s="133"/>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spans="1:26" ht="15.75" customHeight="1">
      <c r="A409" s="133"/>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spans="1:26" ht="15.75" customHeight="1">
      <c r="A410" s="133"/>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spans="1:26" ht="15.75" customHeight="1">
      <c r="A411" s="133"/>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spans="1:26" ht="15.75" customHeight="1">
      <c r="A412" s="133"/>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spans="1:26" ht="15.75" customHeight="1">
      <c r="A413" s="133"/>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spans="1:26" ht="15.75" customHeight="1">
      <c r="A414" s="133"/>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spans="1:26" ht="15.75" customHeight="1">
      <c r="A415" s="133"/>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spans="1:26" ht="15.75" customHeight="1">
      <c r="A416" s="133"/>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spans="1:26" ht="15.75" customHeight="1">
      <c r="A417" s="133"/>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spans="1:26" ht="15.75" customHeight="1">
      <c r="A418" s="133"/>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spans="1:26" ht="15.75" customHeight="1">
      <c r="A419" s="133"/>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spans="1:26" ht="15.75" customHeight="1">
      <c r="A420" s="133"/>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spans="1:26" ht="15.75" customHeight="1">
      <c r="A421" s="133"/>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spans="1:26" ht="15.75" customHeight="1">
      <c r="A422" s="133"/>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spans="1:26" ht="15.75" customHeight="1">
      <c r="A423" s="133"/>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spans="1:26" ht="15.75" customHeight="1">
      <c r="A424" s="133"/>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spans="1:26" ht="15.75" customHeight="1">
      <c r="A425" s="133"/>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spans="1:26" ht="15.75" customHeight="1">
      <c r="A426" s="133"/>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spans="1:26" ht="15.75" customHeight="1">
      <c r="A427" s="133"/>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spans="1:26" ht="15.75" customHeight="1">
      <c r="A428" s="133"/>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spans="1:26" ht="15.75" customHeight="1">
      <c r="A429" s="133"/>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spans="1:26" ht="15.75" customHeight="1">
      <c r="A430" s="133"/>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spans="1:26" ht="15.75" customHeight="1">
      <c r="A431" s="133"/>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15.75" customHeight="1">
      <c r="A432" s="133"/>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spans="1:26" ht="15.75" customHeight="1">
      <c r="A433" s="133"/>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ht="15.75" customHeight="1">
      <c r="A434" s="133"/>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spans="1:26" ht="15.75" customHeight="1">
      <c r="A435" s="133"/>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spans="1:26" ht="15.75" customHeight="1">
      <c r="A436" s="133"/>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spans="1:26" ht="15.75" customHeight="1">
      <c r="A437" s="133"/>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spans="1:26" ht="15.75" customHeight="1">
      <c r="A438" s="133"/>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spans="1:26" ht="15.75" customHeight="1">
      <c r="A439" s="133"/>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spans="1:26" ht="15.75" customHeight="1">
      <c r="A440" s="133"/>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spans="1:26" ht="15.75" customHeight="1">
      <c r="A441" s="133"/>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spans="1:26" ht="15.75" customHeight="1">
      <c r="A442" s="133"/>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spans="1:26" ht="15.75" customHeight="1">
      <c r="A443" s="133"/>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spans="1:26" ht="15.75" customHeight="1">
      <c r="A444" s="133"/>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spans="1:26" ht="15.75" customHeight="1">
      <c r="A445" s="133"/>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spans="1:26" ht="15.75" customHeight="1">
      <c r="A446" s="133"/>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spans="1:26" ht="15.75" customHeight="1">
      <c r="A447" s="133"/>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spans="1:26" ht="15.75" customHeight="1">
      <c r="A448" s="133"/>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spans="1:26" ht="15.75" customHeight="1">
      <c r="A449" s="133"/>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spans="1:26" ht="15.75" customHeight="1">
      <c r="A450" s="133"/>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spans="1:26" ht="15.75" customHeight="1">
      <c r="A451" s="133"/>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spans="1:26" ht="15.75" customHeight="1">
      <c r="A452" s="133"/>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spans="1:26" ht="15.75" customHeight="1">
      <c r="A453" s="133"/>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5.75" customHeight="1">
      <c r="A454" s="133"/>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5.75" customHeight="1">
      <c r="A455" s="133"/>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5.75" customHeight="1">
      <c r="A456" s="133"/>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5.75" customHeight="1">
      <c r="A457" s="133"/>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5.75" customHeight="1">
      <c r="A458" s="133"/>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5.75" customHeight="1">
      <c r="A459" s="133"/>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5.75" customHeight="1">
      <c r="A460" s="133"/>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5.75" customHeight="1">
      <c r="A461" s="133"/>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5.75" customHeight="1">
      <c r="A462" s="133"/>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5.75" customHeight="1">
      <c r="A463" s="133"/>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5.75" customHeight="1">
      <c r="A464" s="133"/>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5.75" customHeight="1">
      <c r="A465" s="133"/>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5.75" customHeight="1">
      <c r="A466" s="133"/>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5.75" customHeight="1">
      <c r="A467" s="133"/>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5.75" customHeight="1">
      <c r="A468" s="133"/>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5.75" customHeight="1">
      <c r="A469" s="133"/>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5.75" customHeight="1">
      <c r="A470" s="133"/>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5.75" customHeight="1">
      <c r="A471" s="133"/>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5.75" customHeight="1">
      <c r="A472" s="133"/>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5.75" customHeight="1">
      <c r="A473" s="133"/>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5.75" customHeight="1">
      <c r="A474" s="133"/>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5.75" customHeight="1">
      <c r="A475" s="133"/>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5.75" customHeight="1">
      <c r="A476" s="133"/>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5.75" customHeight="1">
      <c r="A477" s="133"/>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5.75" customHeight="1">
      <c r="A478" s="133"/>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5.75" customHeight="1">
      <c r="A479" s="133"/>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5.75" customHeight="1">
      <c r="A480" s="133"/>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5.75" customHeight="1">
      <c r="A481" s="133"/>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5.75" customHeight="1">
      <c r="A482" s="133"/>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5.75" customHeight="1">
      <c r="A483" s="133"/>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5.75" customHeight="1">
      <c r="A484" s="133"/>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5.75" customHeight="1">
      <c r="A485" s="133"/>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5.75" customHeight="1">
      <c r="A486" s="133"/>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5.75" customHeight="1">
      <c r="A487" s="133"/>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5.75" customHeight="1">
      <c r="A488" s="133"/>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5.75" customHeight="1">
      <c r="A489" s="133"/>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5.75" customHeight="1">
      <c r="A490" s="133"/>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5.75" customHeight="1">
      <c r="A491" s="133"/>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5.75" customHeight="1">
      <c r="A492" s="133"/>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5.75" customHeight="1">
      <c r="A493" s="133"/>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5.75" customHeight="1">
      <c r="A494" s="133"/>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5.75" customHeight="1">
      <c r="A495" s="133"/>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5.75" customHeight="1">
      <c r="A496" s="133"/>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5.75" customHeight="1">
      <c r="A497" s="133"/>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5.75" customHeight="1">
      <c r="A498" s="133"/>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5.75" customHeight="1">
      <c r="A499" s="133"/>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5.75" customHeight="1">
      <c r="A500" s="133"/>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5.75" customHeight="1">
      <c r="A501" s="133"/>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5.75" customHeight="1">
      <c r="A502" s="133"/>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5.75" customHeight="1">
      <c r="A503" s="133"/>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5.75" customHeight="1">
      <c r="A504" s="133"/>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5.75" customHeight="1">
      <c r="A505" s="133"/>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5.75" customHeight="1">
      <c r="A506" s="133"/>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5.75" customHeight="1">
      <c r="A507" s="133"/>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5.75" customHeight="1">
      <c r="A508" s="133"/>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5.75" customHeight="1">
      <c r="A509" s="133"/>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5.75" customHeight="1">
      <c r="A510" s="133"/>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5.75" customHeight="1">
      <c r="A511" s="133"/>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5.75" customHeight="1">
      <c r="A512" s="133"/>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5.75" customHeight="1">
      <c r="A513" s="133"/>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5.75" customHeight="1">
      <c r="A514" s="133"/>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5.75" customHeight="1">
      <c r="A515" s="133"/>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5.75" customHeight="1">
      <c r="A516" s="133"/>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5.75" customHeight="1">
      <c r="A517" s="133"/>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5.75" customHeight="1">
      <c r="A518" s="133"/>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5.75" customHeight="1">
      <c r="A519" s="133"/>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5.75" customHeight="1">
      <c r="A520" s="133"/>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5.75" customHeight="1">
      <c r="A521" s="133"/>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5.75" customHeight="1">
      <c r="A522" s="133"/>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5.75" customHeight="1">
      <c r="A523" s="133"/>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5.75" customHeight="1">
      <c r="A524" s="133"/>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5.75" customHeight="1">
      <c r="A525" s="133"/>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5.75" customHeight="1">
      <c r="A526" s="133"/>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5.75" customHeight="1">
      <c r="A527" s="133"/>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5.75" customHeight="1">
      <c r="A528" s="133"/>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5.75" customHeight="1">
      <c r="A529" s="133"/>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5.75" customHeight="1">
      <c r="A530" s="133"/>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5.75" customHeight="1">
      <c r="A531" s="133"/>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5.75" customHeight="1">
      <c r="A532" s="133"/>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5.75" customHeight="1">
      <c r="A533" s="133"/>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5.75" customHeight="1">
      <c r="A534" s="133"/>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5.75" customHeight="1">
      <c r="A535" s="133"/>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5.75" customHeight="1">
      <c r="A536" s="133"/>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5.75" customHeight="1">
      <c r="A537" s="133"/>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5.75" customHeight="1">
      <c r="A538" s="133"/>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5.75" customHeight="1">
      <c r="A539" s="133"/>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5.75" customHeight="1">
      <c r="A540" s="133"/>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5.75" customHeight="1">
      <c r="A541" s="133"/>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5.75" customHeight="1">
      <c r="A542" s="133"/>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5.75" customHeight="1">
      <c r="A543" s="133"/>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5.75" customHeight="1">
      <c r="A544" s="133"/>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5.75" customHeight="1">
      <c r="A545" s="133"/>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5.75" customHeight="1">
      <c r="A546" s="133"/>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5.75" customHeight="1">
      <c r="A547" s="133"/>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5.75" customHeight="1">
      <c r="A548" s="133"/>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5.75" customHeight="1">
      <c r="A549" s="133"/>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5.75" customHeight="1">
      <c r="A550" s="133"/>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5.75" customHeight="1">
      <c r="A551" s="133"/>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5.75" customHeight="1">
      <c r="A552" s="133"/>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5.75" customHeight="1">
      <c r="A553" s="133"/>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5.75" customHeight="1">
      <c r="A554" s="133"/>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5.75" customHeight="1">
      <c r="A555" s="133"/>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5.75" customHeight="1">
      <c r="A556" s="133"/>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5.75" customHeight="1">
      <c r="A557" s="133"/>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5.75" customHeight="1">
      <c r="A558" s="133"/>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5.75" customHeight="1">
      <c r="A559" s="133"/>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5.75" customHeight="1">
      <c r="A560" s="133"/>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5.75" customHeight="1">
      <c r="A561" s="133"/>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5.75" customHeight="1">
      <c r="A562" s="133"/>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5.75" customHeight="1">
      <c r="A563" s="133"/>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5.75" customHeight="1">
      <c r="A564" s="133"/>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5.75" customHeight="1">
      <c r="A565" s="133"/>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5.75" customHeight="1">
      <c r="A566" s="133"/>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5.75" customHeight="1">
      <c r="A567" s="133"/>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5.75" customHeight="1">
      <c r="A568" s="133"/>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5.75" customHeight="1">
      <c r="A569" s="133"/>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5.75" customHeight="1">
      <c r="A570" s="133"/>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5.75" customHeight="1">
      <c r="A571" s="133"/>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5.75" customHeight="1">
      <c r="A572" s="133"/>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5.75" customHeight="1">
      <c r="A573" s="133"/>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5.75" customHeight="1">
      <c r="A574" s="133"/>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5.75" customHeight="1">
      <c r="A575" s="133"/>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5.75" customHeight="1">
      <c r="A576" s="133"/>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5.75" customHeight="1">
      <c r="A577" s="133"/>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5.75" customHeight="1">
      <c r="A578" s="133"/>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5.75" customHeight="1">
      <c r="A579" s="133"/>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5.75" customHeight="1">
      <c r="A580" s="133"/>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5.75" customHeight="1">
      <c r="A581" s="133"/>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5.75" customHeight="1">
      <c r="A582" s="133"/>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5.75" customHeight="1">
      <c r="A583" s="133"/>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5.75" customHeight="1">
      <c r="A584" s="133"/>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5.75" customHeight="1">
      <c r="A585" s="133"/>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5.75" customHeight="1">
      <c r="A586" s="133"/>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5.75" customHeight="1">
      <c r="A587" s="133"/>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5.75" customHeight="1">
      <c r="A588" s="133"/>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5.75" customHeight="1">
      <c r="A589" s="133"/>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5.75" customHeight="1">
      <c r="A590" s="133"/>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5.75" customHeight="1">
      <c r="A591" s="133"/>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5.75" customHeight="1">
      <c r="A592" s="133"/>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5.75" customHeight="1">
      <c r="A593" s="133"/>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5.75" customHeight="1">
      <c r="A594" s="133"/>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5.75" customHeight="1">
      <c r="A595" s="133"/>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5.75" customHeight="1">
      <c r="A596" s="133"/>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5.75" customHeight="1">
      <c r="A597" s="133"/>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5.75" customHeight="1">
      <c r="A598" s="133"/>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5.75" customHeight="1">
      <c r="A599" s="133"/>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5.75" customHeight="1">
      <c r="A600" s="133"/>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5.75" customHeight="1">
      <c r="A601" s="133"/>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5.75" customHeight="1">
      <c r="A602" s="133"/>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5.75" customHeight="1">
      <c r="A603" s="133"/>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5.75" customHeight="1">
      <c r="A604" s="133"/>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5.75" customHeight="1">
      <c r="A605" s="133"/>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5.75" customHeight="1">
      <c r="A606" s="133"/>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5.75" customHeight="1">
      <c r="A607" s="133"/>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5.75" customHeight="1">
      <c r="A608" s="133"/>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5.75" customHeight="1">
      <c r="A609" s="133"/>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5.75" customHeight="1">
      <c r="A610" s="133"/>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5.75" customHeight="1">
      <c r="A611" s="133"/>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5.75" customHeight="1">
      <c r="A612" s="133"/>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5.75" customHeight="1">
      <c r="A613" s="133"/>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5.75" customHeight="1">
      <c r="A614" s="133"/>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5.75" customHeight="1">
      <c r="A615" s="133"/>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5.75" customHeight="1">
      <c r="A616" s="133"/>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5.75" customHeight="1">
      <c r="A617" s="133"/>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5.75" customHeight="1">
      <c r="A618" s="133"/>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5.75" customHeight="1">
      <c r="A619" s="133"/>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5.75" customHeight="1">
      <c r="A620" s="133"/>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5.75" customHeight="1">
      <c r="A621" s="133"/>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5.75" customHeight="1">
      <c r="A622" s="133"/>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5.75" customHeight="1">
      <c r="A623" s="133"/>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5.75" customHeight="1">
      <c r="A624" s="133"/>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5.75" customHeight="1">
      <c r="A625" s="133"/>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5.75" customHeight="1">
      <c r="A626" s="133"/>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5.75" customHeight="1">
      <c r="A627" s="133"/>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5.75" customHeight="1">
      <c r="A628" s="133"/>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5.75" customHeight="1">
      <c r="A629" s="133"/>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5.75" customHeight="1">
      <c r="A630" s="133"/>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5.75" customHeight="1">
      <c r="A631" s="133"/>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5.75" customHeight="1">
      <c r="A632" s="133"/>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5.75" customHeight="1">
      <c r="A633" s="133"/>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5.75" customHeight="1">
      <c r="A634" s="133"/>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5.75" customHeight="1">
      <c r="A635" s="133"/>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5.75" customHeight="1">
      <c r="A636" s="133"/>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5.75" customHeight="1">
      <c r="A637" s="133"/>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5.75" customHeight="1">
      <c r="A638" s="133"/>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5.75" customHeight="1">
      <c r="A639" s="133"/>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5.75" customHeight="1">
      <c r="A640" s="133"/>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5.75" customHeight="1">
      <c r="A641" s="133"/>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5.75" customHeight="1">
      <c r="A642" s="133"/>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5.75" customHeight="1">
      <c r="A643" s="133"/>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5.75" customHeight="1">
      <c r="A644" s="133"/>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5.75" customHeight="1">
      <c r="A645" s="133"/>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5.75" customHeight="1">
      <c r="A646" s="133"/>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5.75" customHeight="1">
      <c r="A647" s="133"/>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5.75" customHeight="1">
      <c r="A648" s="133"/>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5.75" customHeight="1">
      <c r="A649" s="133"/>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5.75" customHeight="1">
      <c r="A650" s="133"/>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5.75" customHeight="1">
      <c r="A651" s="133"/>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5.75" customHeight="1">
      <c r="A652" s="133"/>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5.75" customHeight="1">
      <c r="A653" s="133"/>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5.75" customHeight="1">
      <c r="A654" s="133"/>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5.75" customHeight="1">
      <c r="A655" s="133"/>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5.75" customHeight="1">
      <c r="A656" s="133"/>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5.75" customHeight="1">
      <c r="A657" s="133"/>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5.75" customHeight="1">
      <c r="A658" s="133"/>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5.75" customHeight="1">
      <c r="A659" s="133"/>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5.75" customHeight="1">
      <c r="A660" s="133"/>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5.75" customHeight="1">
      <c r="A661" s="133"/>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5.75" customHeight="1">
      <c r="A662" s="133"/>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5.75" customHeight="1">
      <c r="A663" s="133"/>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5.75" customHeight="1">
      <c r="A664" s="133"/>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5.75" customHeight="1">
      <c r="A665" s="133"/>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5.75" customHeight="1">
      <c r="A666" s="133"/>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5.75" customHeight="1">
      <c r="A667" s="133"/>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5.75" customHeight="1">
      <c r="A668" s="133"/>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5.75" customHeight="1">
      <c r="A669" s="133"/>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5.75" customHeight="1">
      <c r="A670" s="133"/>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5.75" customHeight="1">
      <c r="A671" s="133"/>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5.75" customHeight="1">
      <c r="A672" s="133"/>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5.75" customHeight="1">
      <c r="A673" s="133"/>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5.75" customHeight="1">
      <c r="A674" s="133"/>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5.75" customHeight="1">
      <c r="A675" s="133"/>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5.75" customHeight="1">
      <c r="A676" s="133"/>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5.75" customHeight="1">
      <c r="A677" s="133"/>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5.75" customHeight="1">
      <c r="A678" s="133"/>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5.75" customHeight="1">
      <c r="A679" s="133"/>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5.75" customHeight="1">
      <c r="A680" s="133"/>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5.75" customHeight="1">
      <c r="A681" s="133"/>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5.75" customHeight="1">
      <c r="A682" s="133"/>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5.75" customHeight="1">
      <c r="A683" s="133"/>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5.75" customHeight="1">
      <c r="A684" s="133"/>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5.75" customHeight="1">
      <c r="A685" s="133"/>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5.75" customHeight="1">
      <c r="A686" s="133"/>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5.75" customHeight="1">
      <c r="A687" s="133"/>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5.75" customHeight="1">
      <c r="A688" s="133"/>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5.75" customHeight="1">
      <c r="A689" s="133"/>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5.75" customHeight="1">
      <c r="A690" s="133"/>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5.75" customHeight="1">
      <c r="A691" s="133"/>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5.75" customHeight="1">
      <c r="A692" s="133"/>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5.75" customHeight="1">
      <c r="A693" s="133"/>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5.75" customHeight="1">
      <c r="A694" s="133"/>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5.75" customHeight="1">
      <c r="A695" s="133"/>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5.75" customHeight="1">
      <c r="A696" s="133"/>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5.75" customHeight="1">
      <c r="A697" s="133"/>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5.75" customHeight="1">
      <c r="A698" s="133"/>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5.75" customHeight="1">
      <c r="A699" s="133"/>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5.75" customHeight="1">
      <c r="A700" s="133"/>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5.75" customHeight="1">
      <c r="A701" s="133"/>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5.75" customHeight="1">
      <c r="A702" s="133"/>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5.75" customHeight="1">
      <c r="A703" s="133"/>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5.75" customHeight="1">
      <c r="A704" s="133"/>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5.75" customHeight="1">
      <c r="A705" s="133"/>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5.75" customHeight="1">
      <c r="A706" s="133"/>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5.75" customHeight="1">
      <c r="A707" s="133"/>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5.75" customHeight="1">
      <c r="A708" s="133"/>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5.75" customHeight="1">
      <c r="A709" s="133"/>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5.75" customHeight="1">
      <c r="A710" s="133"/>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5.75" customHeight="1">
      <c r="A711" s="133"/>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5.75" customHeight="1">
      <c r="A712" s="133"/>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5.75" customHeight="1">
      <c r="A713" s="133"/>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5.75" customHeight="1">
      <c r="A714" s="133"/>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5.75" customHeight="1">
      <c r="A715" s="133"/>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5.75" customHeight="1">
      <c r="A716" s="133"/>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5.75" customHeight="1">
      <c r="A717" s="133"/>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5.75" customHeight="1">
      <c r="A718" s="133"/>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5.75" customHeight="1">
      <c r="A719" s="133"/>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5.75" customHeight="1">
      <c r="A720" s="133"/>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5.75" customHeight="1">
      <c r="A721" s="133"/>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5.75" customHeight="1">
      <c r="A722" s="133"/>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5.75" customHeight="1">
      <c r="A723" s="133"/>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5.75" customHeight="1">
      <c r="A724" s="133"/>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5.75" customHeight="1">
      <c r="A725" s="133"/>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5.75" customHeight="1">
      <c r="A726" s="133"/>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5.75" customHeight="1">
      <c r="A727" s="133"/>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5.75" customHeight="1">
      <c r="A728" s="133"/>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5.75" customHeight="1">
      <c r="A729" s="133"/>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5.75" customHeight="1">
      <c r="A730" s="133"/>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5.75" customHeight="1">
      <c r="A731" s="133"/>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5.75" customHeight="1">
      <c r="A732" s="133"/>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5.75" customHeight="1">
      <c r="A733" s="133"/>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5.75" customHeight="1">
      <c r="A734" s="133"/>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5.75" customHeight="1">
      <c r="A735" s="133"/>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5.75" customHeight="1">
      <c r="A736" s="133"/>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5.75" customHeight="1">
      <c r="A737" s="133"/>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5.75" customHeight="1">
      <c r="A738" s="133"/>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5.75" customHeight="1">
      <c r="A739" s="133"/>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5.75" customHeight="1">
      <c r="A740" s="133"/>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5.75" customHeight="1">
      <c r="A741" s="133"/>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5.75" customHeight="1">
      <c r="A742" s="133"/>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5.75" customHeight="1">
      <c r="A743" s="133"/>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5.75" customHeight="1">
      <c r="A744" s="133"/>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5.75" customHeight="1">
      <c r="A745" s="133"/>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5.75" customHeight="1">
      <c r="A746" s="133"/>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5.75" customHeight="1">
      <c r="A747" s="133"/>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5.75" customHeight="1">
      <c r="A748" s="133"/>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5.75" customHeight="1">
      <c r="A749" s="133"/>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5.75" customHeight="1">
      <c r="A750" s="133"/>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5.75" customHeight="1">
      <c r="A751" s="133"/>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5.75" customHeight="1">
      <c r="A752" s="133"/>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5.75" customHeight="1">
      <c r="A753" s="133"/>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5.75" customHeight="1">
      <c r="A754" s="133"/>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5.75" customHeight="1">
      <c r="A755" s="133"/>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5.75" customHeight="1">
      <c r="A756" s="133"/>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5.75" customHeight="1">
      <c r="A757" s="133"/>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5.75" customHeight="1">
      <c r="A758" s="133"/>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5.75" customHeight="1">
      <c r="A759" s="133"/>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5.75" customHeight="1">
      <c r="A760" s="133"/>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5.75" customHeight="1">
      <c r="A761" s="133"/>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5.75" customHeight="1">
      <c r="A762" s="133"/>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5.75" customHeight="1">
      <c r="A763" s="133"/>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5.75" customHeight="1">
      <c r="A764" s="133"/>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5.75" customHeight="1">
      <c r="A765" s="133"/>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5.75" customHeight="1">
      <c r="A766" s="133"/>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5.75" customHeight="1">
      <c r="A767" s="133"/>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5.75" customHeight="1">
      <c r="A768" s="133"/>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5.75" customHeight="1">
      <c r="A769" s="133"/>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5.75" customHeight="1">
      <c r="A770" s="133"/>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5.75" customHeight="1">
      <c r="A771" s="133"/>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5.75" customHeight="1">
      <c r="A772" s="133"/>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5.75" customHeight="1">
      <c r="A773" s="133"/>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5.75" customHeight="1">
      <c r="A774" s="133"/>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5.75" customHeight="1">
      <c r="A775" s="133"/>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5.75" customHeight="1">
      <c r="A776" s="133"/>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5.75" customHeight="1">
      <c r="A777" s="133"/>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5.75" customHeight="1">
      <c r="A778" s="133"/>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5.75" customHeight="1">
      <c r="A779" s="133"/>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5.75" customHeight="1">
      <c r="A780" s="133"/>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5.75" customHeight="1">
      <c r="A781" s="133"/>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5.75" customHeight="1">
      <c r="A782" s="133"/>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5.75" customHeight="1">
      <c r="A783" s="133"/>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5.75" customHeight="1">
      <c r="A784" s="133"/>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5.75" customHeight="1">
      <c r="A785" s="133"/>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5.75" customHeight="1">
      <c r="A786" s="133"/>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5.75" customHeight="1">
      <c r="A787" s="133"/>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5.75" customHeight="1">
      <c r="A788" s="133"/>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5.75" customHeight="1">
      <c r="A789" s="133"/>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5.75" customHeight="1">
      <c r="A790" s="133"/>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5.75" customHeight="1">
      <c r="A791" s="133"/>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5.75" customHeight="1">
      <c r="A792" s="133"/>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5.75" customHeight="1">
      <c r="A793" s="133"/>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5.75" customHeight="1">
      <c r="A794" s="133"/>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5.75" customHeight="1">
      <c r="A795" s="133"/>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5.75" customHeight="1">
      <c r="A796" s="133"/>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5.75" customHeight="1">
      <c r="A797" s="133"/>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5.75" customHeight="1">
      <c r="A798" s="133"/>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5.75" customHeight="1">
      <c r="A799" s="133"/>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5.75" customHeight="1">
      <c r="A800" s="133"/>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5.75" customHeight="1">
      <c r="A801" s="133"/>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5.75" customHeight="1">
      <c r="A802" s="133"/>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5.75" customHeight="1">
      <c r="A803" s="133"/>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5.75" customHeight="1">
      <c r="A804" s="133"/>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5.75" customHeight="1">
      <c r="A805" s="133"/>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5.75" customHeight="1">
      <c r="A806" s="133"/>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5.75" customHeight="1">
      <c r="A807" s="133"/>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5.75" customHeight="1">
      <c r="A808" s="133"/>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5.75" customHeight="1">
      <c r="A809" s="133"/>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5.75" customHeight="1">
      <c r="A810" s="133"/>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5.75" customHeight="1">
      <c r="A811" s="133"/>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5.75" customHeight="1">
      <c r="A812" s="133"/>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5.75" customHeight="1">
      <c r="A813" s="133"/>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5.75" customHeight="1">
      <c r="A814" s="133"/>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5.75" customHeight="1">
      <c r="A815" s="133"/>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5.75" customHeight="1">
      <c r="A816" s="133"/>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5.75" customHeight="1">
      <c r="A817" s="133"/>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5.75" customHeight="1">
      <c r="A818" s="133"/>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5.75" customHeight="1">
      <c r="A819" s="133"/>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5.75" customHeight="1">
      <c r="A820" s="133"/>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5.75" customHeight="1">
      <c r="A821" s="133"/>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5.75" customHeight="1">
      <c r="A822" s="133"/>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5.75" customHeight="1">
      <c r="A823" s="133"/>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5.75" customHeight="1">
      <c r="A824" s="133"/>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5.75" customHeight="1">
      <c r="A825" s="133"/>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5.75" customHeight="1">
      <c r="A826" s="133"/>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5.75" customHeight="1">
      <c r="A827" s="133"/>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5.75" customHeight="1">
      <c r="A828" s="133"/>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5.75" customHeight="1">
      <c r="A829" s="133"/>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5.75" customHeight="1">
      <c r="A830" s="133"/>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5.75" customHeight="1">
      <c r="A831" s="133"/>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5.75" customHeight="1">
      <c r="A832" s="133"/>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5.75" customHeight="1">
      <c r="A833" s="133"/>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5.75" customHeight="1">
      <c r="A834" s="133"/>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5.75" customHeight="1">
      <c r="A835" s="133"/>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5.75" customHeight="1">
      <c r="A836" s="133"/>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5.75" customHeight="1">
      <c r="A837" s="133"/>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5.75" customHeight="1">
      <c r="A838" s="133"/>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5.75" customHeight="1">
      <c r="A839" s="133"/>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5.75" customHeight="1">
      <c r="A840" s="133"/>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5.75" customHeight="1">
      <c r="A841" s="133"/>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5.75" customHeight="1">
      <c r="A842" s="133"/>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5.75" customHeight="1">
      <c r="A843" s="133"/>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5.75" customHeight="1">
      <c r="A844" s="133"/>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5.75" customHeight="1">
      <c r="A845" s="133"/>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5.75" customHeight="1">
      <c r="A846" s="133"/>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5.75" customHeight="1">
      <c r="A847" s="133"/>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5.75" customHeight="1">
      <c r="A848" s="133"/>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5.75" customHeight="1">
      <c r="A849" s="133"/>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5.75" customHeight="1">
      <c r="A850" s="133"/>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5.75" customHeight="1">
      <c r="A851" s="133"/>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5.75" customHeight="1">
      <c r="A852" s="133"/>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5.75" customHeight="1">
      <c r="A853" s="133"/>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5.75" customHeight="1">
      <c r="A854" s="133"/>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5.75" customHeight="1">
      <c r="A855" s="133"/>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5.75" customHeight="1">
      <c r="A856" s="133"/>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5.75" customHeight="1">
      <c r="A857" s="133"/>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5.75" customHeight="1">
      <c r="A858" s="133"/>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5.75" customHeight="1">
      <c r="A859" s="133"/>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5.75" customHeight="1">
      <c r="A860" s="133"/>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5.75" customHeight="1">
      <c r="A861" s="133"/>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5.75" customHeight="1">
      <c r="A862" s="133"/>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5.75" customHeight="1">
      <c r="A863" s="133"/>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5.75" customHeight="1">
      <c r="A864" s="133"/>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5.75" customHeight="1">
      <c r="A865" s="133"/>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5.75" customHeight="1">
      <c r="A866" s="133"/>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5.75" customHeight="1">
      <c r="A867" s="133"/>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5.75" customHeight="1">
      <c r="A868" s="133"/>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5.75" customHeight="1">
      <c r="A869" s="133"/>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5.75" customHeight="1">
      <c r="A870" s="133"/>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5.75" customHeight="1">
      <c r="A871" s="133"/>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5.75" customHeight="1">
      <c r="A872" s="133"/>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5.75" customHeight="1">
      <c r="A873" s="133"/>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5.75" customHeight="1">
      <c r="A874" s="133"/>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5.75" customHeight="1">
      <c r="A875" s="133"/>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5.75" customHeight="1">
      <c r="A876" s="133"/>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5.75" customHeight="1">
      <c r="A877" s="133"/>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5.75" customHeight="1">
      <c r="A878" s="133"/>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5.75" customHeight="1">
      <c r="A879" s="133"/>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5.75" customHeight="1">
      <c r="A880" s="133"/>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5.75" customHeight="1">
      <c r="A881" s="133"/>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5.75" customHeight="1">
      <c r="A882" s="133"/>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5.75" customHeight="1">
      <c r="A883" s="133"/>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5.75" customHeight="1">
      <c r="A884" s="133"/>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5.75" customHeight="1">
      <c r="A885" s="133"/>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5.75" customHeight="1">
      <c r="A886" s="133"/>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5.75" customHeight="1">
      <c r="A887" s="133"/>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5.75" customHeight="1">
      <c r="A888" s="133"/>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5.75" customHeight="1">
      <c r="A889" s="133"/>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5.75" customHeight="1">
      <c r="A890" s="133"/>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5.75" customHeight="1">
      <c r="A891" s="133"/>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5.75" customHeight="1">
      <c r="A892" s="133"/>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5.75" customHeight="1">
      <c r="A893" s="133"/>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5.75" customHeight="1">
      <c r="A894" s="133"/>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5.75" customHeight="1">
      <c r="A895" s="133"/>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5.75" customHeight="1">
      <c r="A896" s="133"/>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5.75" customHeight="1">
      <c r="A897" s="133"/>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5.75" customHeight="1">
      <c r="A898" s="133"/>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5.75" customHeight="1">
      <c r="A899" s="133"/>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5.75" customHeight="1">
      <c r="A900" s="133"/>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5.75" customHeight="1">
      <c r="A901" s="133"/>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5.75" customHeight="1">
      <c r="A902" s="133"/>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5.75" customHeight="1">
      <c r="A903" s="133"/>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5.75" customHeight="1">
      <c r="A904" s="133"/>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5.75" customHeight="1">
      <c r="A905" s="133"/>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5.75" customHeight="1">
      <c r="A906" s="133"/>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5.75" customHeight="1">
      <c r="A907" s="133"/>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5.75" customHeight="1">
      <c r="A908" s="133"/>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5.75" customHeight="1">
      <c r="A909" s="133"/>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5.75" customHeight="1">
      <c r="A910" s="133"/>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5.75" customHeight="1">
      <c r="A911" s="133"/>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5.75" customHeight="1">
      <c r="A912" s="133"/>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5.75" customHeight="1">
      <c r="A913" s="133"/>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5.75" customHeight="1">
      <c r="A914" s="133"/>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5.75" customHeight="1">
      <c r="A915" s="133"/>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5.75" customHeight="1">
      <c r="A916" s="133"/>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5.75" customHeight="1">
      <c r="A917" s="133"/>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5.75" customHeight="1">
      <c r="A918" s="133"/>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5.75" customHeight="1">
      <c r="A919" s="133"/>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5.75" customHeight="1">
      <c r="A920" s="133"/>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5.75" customHeight="1">
      <c r="A921" s="133"/>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5.75" customHeight="1">
      <c r="A922" s="133"/>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5.75" customHeight="1">
      <c r="A923" s="133"/>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5.75" customHeight="1">
      <c r="A924" s="133"/>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5.75" customHeight="1">
      <c r="A925" s="133"/>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5.75" customHeight="1">
      <c r="A926" s="133"/>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5.75" customHeight="1">
      <c r="A927" s="133"/>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5.75" customHeight="1">
      <c r="A928" s="133"/>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5.75" customHeight="1">
      <c r="A929" s="133"/>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5.75" customHeight="1">
      <c r="A930" s="133"/>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5.75" customHeight="1">
      <c r="A931" s="133"/>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5.75" customHeight="1">
      <c r="A932" s="133"/>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5.75" customHeight="1">
      <c r="A933" s="133"/>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5.75" customHeight="1">
      <c r="A934" s="133"/>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5.75" customHeight="1">
      <c r="A935" s="133"/>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5.75" customHeight="1">
      <c r="A936" s="133"/>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5.75" customHeight="1">
      <c r="A937" s="133"/>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5.75" customHeight="1">
      <c r="A938" s="133"/>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5.75" customHeight="1">
      <c r="A939" s="133"/>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5.75" customHeight="1">
      <c r="A940" s="133"/>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5.75" customHeight="1">
      <c r="A941" s="133"/>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5.75" customHeight="1">
      <c r="A942" s="133"/>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5.75" customHeight="1">
      <c r="A943" s="133"/>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5.75" customHeight="1">
      <c r="A944" s="133"/>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5.75" customHeight="1">
      <c r="A945" s="133"/>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5.75" customHeight="1">
      <c r="A946" s="133"/>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5.75" customHeight="1">
      <c r="A947" s="133"/>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5.75" customHeight="1">
      <c r="A948" s="133"/>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5.75" customHeight="1">
      <c r="A949" s="133"/>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5.75" customHeight="1">
      <c r="A950" s="133"/>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5.75" customHeight="1">
      <c r="A951" s="133"/>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5.75" customHeight="1">
      <c r="A952" s="133"/>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5.75" customHeight="1">
      <c r="A953" s="133"/>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5.75" customHeight="1">
      <c r="A954" s="133"/>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5.75" customHeight="1">
      <c r="A955" s="133"/>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5.75" customHeight="1">
      <c r="A956" s="133"/>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5.75" customHeight="1">
      <c r="A957" s="133"/>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5.75" customHeight="1">
      <c r="A958" s="133"/>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5.75" customHeight="1">
      <c r="A959" s="133"/>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5.75" customHeight="1">
      <c r="A960" s="133"/>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5.75" customHeight="1">
      <c r="A961" s="133"/>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5.75" customHeight="1">
      <c r="A962" s="133"/>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5.75" customHeight="1">
      <c r="A963" s="133"/>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5.75" customHeight="1">
      <c r="A964" s="133"/>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5.75" customHeight="1">
      <c r="A965" s="133"/>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5.75" customHeight="1">
      <c r="A966" s="133"/>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5.75" customHeight="1">
      <c r="A967" s="133"/>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5.75" customHeight="1">
      <c r="A968" s="133"/>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5.75" customHeight="1">
      <c r="A969" s="133"/>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5.75" customHeight="1">
      <c r="A970" s="133"/>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5.75" customHeight="1">
      <c r="A971" s="133"/>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5.75" customHeight="1">
      <c r="A972" s="133"/>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5.75" customHeight="1">
      <c r="A973" s="133"/>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5.75" customHeight="1">
      <c r="A974" s="133"/>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5.75" customHeight="1">
      <c r="A975" s="133"/>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5.75" customHeight="1">
      <c r="A976" s="133"/>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5.75" customHeight="1">
      <c r="A977" s="133"/>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5.75" customHeight="1">
      <c r="A978" s="133"/>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5.75" customHeight="1">
      <c r="A979" s="133"/>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5.75" customHeight="1">
      <c r="A980" s="133"/>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5.75" customHeight="1">
      <c r="A981" s="133"/>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5.75" customHeight="1">
      <c r="A982" s="133"/>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5.75" customHeight="1">
      <c r="A983" s="133"/>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5.75" customHeight="1">
      <c r="A984" s="133"/>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5.75" customHeight="1">
      <c r="A985" s="133"/>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5.75" customHeight="1">
      <c r="A986" s="133"/>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5.75" customHeight="1">
      <c r="A987" s="133"/>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5.75" customHeight="1">
      <c r="A988" s="133"/>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5.75" customHeight="1">
      <c r="A989" s="133"/>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5.75" customHeight="1">
      <c r="A990" s="133"/>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5.75" customHeight="1">
      <c r="A991" s="133"/>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5.75" customHeight="1">
      <c r="A992" s="133"/>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5.75" customHeight="1">
      <c r="A993" s="133"/>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5.75" customHeight="1">
      <c r="A994" s="133"/>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5.75" customHeight="1">
      <c r="A995" s="133"/>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sheetData>
  <mergeCells count="5">
    <mergeCell ref="C3:E3"/>
    <mergeCell ref="F3:H3"/>
    <mergeCell ref="A2:E2"/>
    <mergeCell ref="A136:E137"/>
    <mergeCell ref="A1:E1"/>
  </mergeCells>
  <phoneticPr fontId="35" type="noConversion"/>
  <pageMargins left="0.7" right="0.7" top="0.75" bottom="0.75" header="0" footer="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workbookViewId="0">
      <selection sqref="A1:F1"/>
    </sheetView>
  </sheetViews>
  <sheetFormatPr baseColWidth="10" defaultColWidth="40.796875" defaultRowHeight="14"/>
  <cols>
    <col min="1" max="4" width="40.796875" style="1"/>
    <col min="5" max="5" width="19.19921875" style="1" customWidth="1"/>
    <col min="6" max="16384" width="40.796875" style="1"/>
  </cols>
  <sheetData>
    <row r="1" spans="1:6" ht="17" thickBot="1">
      <c r="A1" s="329" t="s">
        <v>657</v>
      </c>
      <c r="B1" s="330"/>
      <c r="C1" s="330"/>
      <c r="D1" s="330"/>
      <c r="E1" s="330"/>
      <c r="F1" s="331"/>
    </row>
    <row r="2" spans="1:6" ht="15" thickBot="1">
      <c r="A2" s="54"/>
      <c r="F2" s="55"/>
    </row>
    <row r="3" spans="1:6" ht="34" customHeight="1" thickBot="1">
      <c r="A3" s="61" t="s">
        <v>589</v>
      </c>
      <c r="B3" s="62"/>
      <c r="C3" s="62"/>
      <c r="D3" s="178" t="s">
        <v>626</v>
      </c>
      <c r="E3" s="177" t="s">
        <v>654</v>
      </c>
      <c r="F3" s="176" t="s">
        <v>625</v>
      </c>
    </row>
    <row r="4" spans="1:6" ht="17" customHeight="1">
      <c r="A4" s="163" t="s">
        <v>588</v>
      </c>
      <c r="B4" s="63"/>
      <c r="C4" s="63"/>
      <c r="D4" s="52"/>
      <c r="E4" s="152"/>
      <c r="F4" s="79"/>
    </row>
    <row r="5" spans="1:6" ht="17" customHeight="1">
      <c r="A5" s="162" t="s">
        <v>587</v>
      </c>
      <c r="B5" s="64"/>
      <c r="C5" s="64"/>
      <c r="D5" s="52"/>
      <c r="E5" s="152"/>
      <c r="F5" s="79"/>
    </row>
    <row r="6" spans="1:6" ht="17" customHeight="1">
      <c r="A6" s="162" t="s">
        <v>590</v>
      </c>
      <c r="B6" s="64"/>
      <c r="C6" s="64"/>
      <c r="D6" s="52"/>
      <c r="E6" s="152"/>
      <c r="F6" s="79"/>
    </row>
    <row r="7" spans="1:6" ht="17" customHeight="1">
      <c r="A7" s="53" t="s">
        <v>596</v>
      </c>
      <c r="B7" s="64"/>
      <c r="C7" s="64"/>
      <c r="D7" s="52"/>
      <c r="E7" s="152"/>
      <c r="F7" s="79"/>
    </row>
    <row r="8" spans="1:6" ht="17" customHeight="1">
      <c r="A8" s="53" t="s">
        <v>591</v>
      </c>
      <c r="B8" s="64"/>
      <c r="C8" s="64"/>
      <c r="D8" s="52"/>
      <c r="E8" s="152"/>
      <c r="F8" s="79"/>
    </row>
    <row r="9" spans="1:6" ht="17" customHeight="1">
      <c r="A9" s="162" t="s">
        <v>592</v>
      </c>
      <c r="B9" s="64"/>
      <c r="C9" s="64"/>
      <c r="D9" s="52"/>
      <c r="E9" s="152"/>
      <c r="F9" s="79"/>
    </row>
    <row r="10" spans="1:6" ht="17" customHeight="1">
      <c r="A10" s="53" t="s">
        <v>593</v>
      </c>
      <c r="B10" s="65"/>
      <c r="C10" s="65"/>
      <c r="D10" s="52"/>
      <c r="E10" s="152"/>
      <c r="F10" s="79"/>
    </row>
    <row r="11" spans="1:6" ht="34" customHeight="1">
      <c r="A11" s="164" t="s">
        <v>594</v>
      </c>
      <c r="B11" s="51"/>
      <c r="C11" s="51"/>
      <c r="D11" s="60"/>
      <c r="E11" s="51"/>
      <c r="F11" s="80"/>
    </row>
    <row r="12" spans="1:6" ht="17" customHeight="1">
      <c r="A12" s="59" t="s">
        <v>595</v>
      </c>
      <c r="B12" s="63"/>
      <c r="C12" s="63"/>
      <c r="D12" s="52"/>
      <c r="E12" s="68"/>
      <c r="F12" s="79"/>
    </row>
    <row r="13" spans="1:6" ht="17" customHeight="1">
      <c r="A13" s="162" t="s">
        <v>597</v>
      </c>
      <c r="B13" s="64"/>
      <c r="C13" s="64"/>
      <c r="D13" s="52"/>
      <c r="E13" s="68"/>
      <c r="F13" s="79"/>
    </row>
    <row r="14" spans="1:6" ht="17" customHeight="1">
      <c r="A14" s="53" t="s">
        <v>598</v>
      </c>
      <c r="B14" s="64"/>
      <c r="C14" s="64"/>
      <c r="D14" s="52"/>
      <c r="E14" s="68"/>
      <c r="F14" s="79"/>
    </row>
    <row r="15" spans="1:6" ht="17" customHeight="1">
      <c r="A15" s="162" t="s">
        <v>599</v>
      </c>
      <c r="B15" s="64"/>
      <c r="C15" s="64"/>
      <c r="D15" s="66"/>
      <c r="E15" s="67"/>
      <c r="F15" s="81"/>
    </row>
    <row r="16" spans="1:6" ht="34" customHeight="1">
      <c r="A16" s="165" t="s">
        <v>633</v>
      </c>
      <c r="B16" s="51"/>
      <c r="C16" s="168" t="s">
        <v>651</v>
      </c>
      <c r="D16" s="179" t="s">
        <v>627</v>
      </c>
      <c r="E16" s="168" t="s">
        <v>654</v>
      </c>
      <c r="F16" s="175" t="s">
        <v>624</v>
      </c>
    </row>
    <row r="17" spans="1:6" ht="34" customHeight="1">
      <c r="A17" s="162" t="s">
        <v>634</v>
      </c>
      <c r="B17" s="69"/>
      <c r="C17" s="52"/>
      <c r="D17" s="52"/>
      <c r="E17" s="78"/>
      <c r="F17" s="79"/>
    </row>
    <row r="18" spans="1:6" ht="17" customHeight="1">
      <c r="A18" s="162" t="s">
        <v>635</v>
      </c>
      <c r="B18" s="69"/>
      <c r="C18" s="52"/>
      <c r="D18" s="52"/>
      <c r="E18" s="68"/>
      <c r="F18" s="79"/>
    </row>
    <row r="19" spans="1:6" ht="17" customHeight="1">
      <c r="A19" s="53" t="s">
        <v>636</v>
      </c>
      <c r="B19" s="69"/>
      <c r="C19" s="52"/>
      <c r="D19" s="52"/>
      <c r="E19" s="68"/>
      <c r="F19" s="79"/>
    </row>
    <row r="20" spans="1:6" ht="34" customHeight="1">
      <c r="A20" s="165" t="s">
        <v>637</v>
      </c>
      <c r="B20" s="51"/>
      <c r="C20" s="51"/>
      <c r="D20" s="60"/>
      <c r="E20" s="51"/>
      <c r="F20" s="80"/>
    </row>
    <row r="21" spans="1:6" ht="17" customHeight="1">
      <c r="A21" s="53" t="s">
        <v>250</v>
      </c>
      <c r="B21" s="69"/>
      <c r="C21" s="52"/>
      <c r="D21" s="52"/>
      <c r="E21" s="68"/>
      <c r="F21" s="79"/>
    </row>
    <row r="22" spans="1:6" ht="17" customHeight="1">
      <c r="A22" s="53" t="s">
        <v>251</v>
      </c>
      <c r="B22" s="69"/>
      <c r="C22" s="52"/>
      <c r="D22" s="52"/>
      <c r="E22" s="68"/>
      <c r="F22" s="79"/>
    </row>
    <row r="23" spans="1:6" ht="17" customHeight="1">
      <c r="A23" s="53" t="s">
        <v>252</v>
      </c>
      <c r="B23" s="69"/>
      <c r="C23" s="52"/>
      <c r="D23" s="52"/>
      <c r="E23" s="68"/>
      <c r="F23" s="79"/>
    </row>
    <row r="24" spans="1:6" ht="17" customHeight="1">
      <c r="A24" s="53" t="s">
        <v>276</v>
      </c>
      <c r="B24" s="69"/>
      <c r="C24" s="52"/>
      <c r="D24" s="52"/>
      <c r="E24" s="68"/>
      <c r="F24" s="79"/>
    </row>
    <row r="25" spans="1:6" ht="17" customHeight="1">
      <c r="A25" s="53" t="s">
        <v>253</v>
      </c>
      <c r="B25" s="69"/>
      <c r="C25" s="52"/>
      <c r="D25" s="52"/>
      <c r="E25" s="68"/>
      <c r="F25" s="79"/>
    </row>
    <row r="26" spans="1:6" ht="17" customHeight="1">
      <c r="A26" s="162" t="s">
        <v>638</v>
      </c>
      <c r="B26" s="69"/>
      <c r="C26" s="52"/>
      <c r="D26" s="52"/>
      <c r="E26" s="68"/>
      <c r="F26" s="79"/>
    </row>
    <row r="27" spans="1:6" ht="34" customHeight="1">
      <c r="A27" s="165" t="s">
        <v>639</v>
      </c>
      <c r="B27" s="51"/>
      <c r="C27" s="76"/>
      <c r="D27" s="77"/>
      <c r="E27" s="76"/>
      <c r="F27" s="82"/>
    </row>
    <row r="28" spans="1:6" ht="17" customHeight="1">
      <c r="A28" s="70" t="s">
        <v>640</v>
      </c>
      <c r="B28" s="71"/>
      <c r="C28" s="72"/>
      <c r="D28" s="72"/>
      <c r="E28" s="72"/>
      <c r="F28" s="83"/>
    </row>
    <row r="29" spans="1:6" ht="34" customHeight="1">
      <c r="A29" s="165" t="s">
        <v>641</v>
      </c>
      <c r="B29" s="51"/>
      <c r="C29" s="51"/>
      <c r="D29" s="60"/>
      <c r="E29" s="51"/>
      <c r="F29" s="80"/>
    </row>
    <row r="30" spans="1:6" ht="17" customHeight="1">
      <c r="A30" s="162" t="s">
        <v>642</v>
      </c>
      <c r="B30" s="69"/>
      <c r="C30" s="52"/>
      <c r="D30" s="52"/>
      <c r="E30" s="74"/>
      <c r="F30" s="79"/>
    </row>
    <row r="31" spans="1:6" ht="17" customHeight="1">
      <c r="A31" s="53" t="s">
        <v>250</v>
      </c>
      <c r="B31" s="69"/>
      <c r="C31" s="52"/>
      <c r="D31" s="52"/>
      <c r="E31" s="68"/>
      <c r="F31" s="79"/>
    </row>
    <row r="32" spans="1:6" ht="17" customHeight="1">
      <c r="A32" s="53" t="s">
        <v>253</v>
      </c>
      <c r="B32" s="69"/>
      <c r="C32" s="52"/>
      <c r="D32" s="52"/>
      <c r="E32" s="68"/>
      <c r="F32" s="79"/>
    </row>
    <row r="33" spans="1:6" ht="17" customHeight="1">
      <c r="A33" s="53" t="s">
        <v>251</v>
      </c>
      <c r="B33" s="69"/>
      <c r="C33" s="52"/>
      <c r="D33" s="52"/>
      <c r="E33" s="68"/>
      <c r="F33" s="79"/>
    </row>
    <row r="34" spans="1:6" ht="17" customHeight="1">
      <c r="A34" s="53" t="s">
        <v>252</v>
      </c>
      <c r="B34" s="69"/>
      <c r="C34" s="52"/>
      <c r="D34" s="52"/>
      <c r="E34" s="68"/>
      <c r="F34" s="79"/>
    </row>
    <row r="35" spans="1:6" ht="17" customHeight="1">
      <c r="A35" s="53" t="s">
        <v>276</v>
      </c>
      <c r="B35" s="69"/>
      <c r="C35" s="52"/>
      <c r="D35" s="52"/>
      <c r="E35" s="68"/>
      <c r="F35" s="79"/>
    </row>
    <row r="36" spans="1:6" ht="17" customHeight="1">
      <c r="A36" s="162" t="s">
        <v>638</v>
      </c>
      <c r="B36" s="69"/>
      <c r="C36" s="52"/>
      <c r="D36" s="52"/>
      <c r="E36" s="68"/>
      <c r="F36" s="79"/>
    </row>
    <row r="37" spans="1:6" ht="34" customHeight="1">
      <c r="A37" s="165" t="s">
        <v>643</v>
      </c>
      <c r="B37" s="51"/>
      <c r="C37" s="51"/>
      <c r="D37" s="60"/>
      <c r="E37" s="51"/>
      <c r="F37" s="80"/>
    </row>
    <row r="38" spans="1:6" ht="17" customHeight="1">
      <c r="A38" s="53" t="s">
        <v>644</v>
      </c>
      <c r="B38" s="69"/>
      <c r="C38" s="52"/>
      <c r="D38" s="52"/>
      <c r="E38" s="74"/>
      <c r="F38" s="79"/>
    </row>
    <row r="39" spans="1:6" ht="34" customHeight="1">
      <c r="A39" s="165" t="s">
        <v>645</v>
      </c>
      <c r="B39" s="168" t="s">
        <v>622</v>
      </c>
      <c r="C39" s="169" t="s">
        <v>652</v>
      </c>
      <c r="D39" s="170" t="s">
        <v>653</v>
      </c>
      <c r="E39" s="169" t="s">
        <v>654</v>
      </c>
      <c r="F39" s="171" t="s">
        <v>623</v>
      </c>
    </row>
    <row r="40" spans="1:6" ht="17" customHeight="1">
      <c r="A40" s="166" t="s">
        <v>646</v>
      </c>
      <c r="B40" s="52"/>
      <c r="C40" s="52"/>
      <c r="D40" s="52"/>
      <c r="E40" s="68"/>
      <c r="F40" s="79"/>
    </row>
    <row r="41" spans="1:6" ht="34" customHeight="1">
      <c r="A41" s="166" t="s">
        <v>647</v>
      </c>
      <c r="B41" s="52"/>
      <c r="C41" s="52"/>
      <c r="D41" s="52"/>
      <c r="E41" s="68"/>
      <c r="F41" s="79"/>
    </row>
    <row r="42" spans="1:6" ht="17" customHeight="1">
      <c r="A42" s="166" t="s">
        <v>648</v>
      </c>
      <c r="B42" s="52"/>
      <c r="C42" s="52"/>
      <c r="D42" s="52"/>
      <c r="E42" s="68"/>
      <c r="F42" s="79"/>
    </row>
    <row r="43" spans="1:6" ht="30" customHeight="1">
      <c r="A43" s="166" t="s">
        <v>649</v>
      </c>
      <c r="B43" s="52"/>
      <c r="C43" s="52"/>
      <c r="D43" s="52"/>
      <c r="E43" s="68"/>
      <c r="F43" s="79"/>
    </row>
    <row r="44" spans="1:6" ht="17" customHeight="1" thickBot="1">
      <c r="A44" s="167" t="s">
        <v>650</v>
      </c>
      <c r="B44" s="85"/>
      <c r="C44" s="85"/>
      <c r="D44" s="85"/>
      <c r="E44" s="86"/>
      <c r="F44" s="87"/>
    </row>
    <row r="45" spans="1:6">
      <c r="A45" s="54"/>
      <c r="D45" s="172" t="s">
        <v>655</v>
      </c>
      <c r="E45" s="75">
        <f>SUM(E4:E10)+SUM(E12:E15)+SUM(E17:E19)+SUM(E21:E26)+E28+SUM(E30:E36)+E38+SUM(E40:E44)</f>
        <v>0</v>
      </c>
      <c r="F45" s="55"/>
    </row>
    <row r="46" spans="1:6">
      <c r="A46" s="54"/>
      <c r="D46" s="173" t="s">
        <v>620</v>
      </c>
      <c r="E46" s="73"/>
      <c r="F46" s="55"/>
    </row>
    <row r="47" spans="1:6" ht="15" thickBot="1">
      <c r="A47" s="56"/>
      <c r="B47" s="57"/>
      <c r="C47" s="57"/>
      <c r="D47" s="174" t="s">
        <v>621</v>
      </c>
      <c r="E47" s="84">
        <f>'Ann. 1c TOTAL PROD. BUDGET'!E132</f>
        <v>0</v>
      </c>
      <c r="F47" s="58" t="str">
        <f>IF(E45&gt;E47, "ERRORE Progetto sovrafinanziato", "OK")</f>
        <v>OK</v>
      </c>
    </row>
    <row r="50" spans="1:6" ht="14" customHeight="1">
      <c r="A50" s="332" t="s">
        <v>586</v>
      </c>
      <c r="B50" s="332"/>
      <c r="C50" s="332"/>
      <c r="D50" s="332"/>
      <c r="E50" s="332"/>
      <c r="F50" s="332"/>
    </row>
    <row r="51" spans="1:6" ht="14" customHeight="1">
      <c r="A51" s="332"/>
      <c r="B51" s="332"/>
      <c r="C51" s="332"/>
      <c r="D51" s="332"/>
      <c r="E51" s="332"/>
      <c r="F51" s="332"/>
    </row>
  </sheetData>
  <mergeCells count="2">
    <mergeCell ref="A1:F1"/>
    <mergeCell ref="A50:F51"/>
  </mergeCells>
  <phoneticPr fontId="35" type="noConversion"/>
  <conditionalFormatting sqref="E47">
    <cfRule type="cellIs" dxfId="3" priority="1" operator="greaterThan">
      <formula>$E$45</formula>
    </cfRule>
    <cfRule type="cellIs" dxfId="2" priority="2" operator="lessThan">
      <formula>$E$45</formula>
    </cfRule>
    <cfRule type="cellIs" dxfId="1" priority="3" operator="lessThan">
      <formula>$E$45</formula>
    </cfRule>
    <cfRule type="cellIs" dxfId="0" priority="4" operator="greaterThan">
      <formula>$E$45</formula>
    </cfRule>
  </conditionalFormatting>
  <printOptions horizontalCentered="1" verticalCentered="1"/>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zoomScale="70" zoomScaleNormal="70" zoomScalePageLayoutView="70" workbookViewId="0">
      <selection activeCell="C16" sqref="C16"/>
    </sheetView>
  </sheetViews>
  <sheetFormatPr baseColWidth="10" defaultColWidth="10.796875" defaultRowHeight="15"/>
  <cols>
    <col min="1" max="16384" width="10.796875" style="94"/>
  </cols>
  <sheetData>
    <row r="1" spans="1:7">
      <c r="A1" s="94" t="s">
        <v>260</v>
      </c>
      <c r="G1" s="94" t="s">
        <v>394</v>
      </c>
    </row>
    <row r="2" spans="1:7">
      <c r="A2" s="94" t="s">
        <v>287</v>
      </c>
      <c r="G2" s="94" t="s">
        <v>395</v>
      </c>
    </row>
    <row r="3" spans="1:7">
      <c r="A3" s="94" t="s">
        <v>288</v>
      </c>
      <c r="G3" s="94" t="s">
        <v>236</v>
      </c>
    </row>
    <row r="4" spans="1:7">
      <c r="A4" s="94" t="s">
        <v>289</v>
      </c>
    </row>
    <row r="5" spans="1:7">
      <c r="A5" s="94" t="s">
        <v>290</v>
      </c>
    </row>
    <row r="6" spans="1:7">
      <c r="A6" s="94" t="s">
        <v>291</v>
      </c>
    </row>
    <row r="7" spans="1:7">
      <c r="A7" s="94" t="s">
        <v>292</v>
      </c>
    </row>
    <row r="8" spans="1:7">
      <c r="A8" s="94" t="s">
        <v>293</v>
      </c>
    </row>
    <row r="10" spans="1:7">
      <c r="A10" s="94" t="s">
        <v>259</v>
      </c>
      <c r="C10" s="94" t="s">
        <v>393</v>
      </c>
    </row>
    <row r="11" spans="1:7">
      <c r="A11" s="94" t="s">
        <v>254</v>
      </c>
      <c r="C11" s="94" t="s">
        <v>237</v>
      </c>
    </row>
    <row r="12" spans="1:7">
      <c r="A12" s="94" t="s">
        <v>255</v>
      </c>
      <c r="C12" s="94" t="s">
        <v>407</v>
      </c>
    </row>
    <row r="13" spans="1:7">
      <c r="C13" s="94" t="s">
        <v>408</v>
      </c>
    </row>
    <row r="14" spans="1:7">
      <c r="C14" s="94" t="s">
        <v>409</v>
      </c>
    </row>
    <row r="15" spans="1:7">
      <c r="C15" s="94" t="s">
        <v>410</v>
      </c>
    </row>
    <row r="16" spans="1:7">
      <c r="A16" s="94" t="s">
        <v>256</v>
      </c>
      <c r="C16" s="94" t="s">
        <v>424</v>
      </c>
    </row>
    <row r="17" spans="1:3">
      <c r="C17" s="94" t="s">
        <v>425</v>
      </c>
    </row>
    <row r="18" spans="1:3">
      <c r="C18" s="94" t="s">
        <v>426</v>
      </c>
    </row>
    <row r="19" spans="1:3">
      <c r="A19" s="94" t="s">
        <v>257</v>
      </c>
      <c r="C19" s="94" t="s">
        <v>427</v>
      </c>
    </row>
    <row r="20" spans="1:3">
      <c r="C20" s="94" t="s">
        <v>428</v>
      </c>
    </row>
    <row r="21" spans="1:3">
      <c r="A21" s="94" t="s">
        <v>258</v>
      </c>
      <c r="C21" s="94" t="s">
        <v>429</v>
      </c>
    </row>
    <row r="22" spans="1:3">
      <c r="C22" s="94" t="s">
        <v>430</v>
      </c>
    </row>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Ann. 1a PROJECT FORM</vt:lpstr>
      <vt:lpstr>Ann. 1b ANALYTICAL BUDG. APULIA</vt:lpstr>
      <vt:lpstr>Ann. 1c TOTAL PROD. BUDGET</vt:lpstr>
      <vt:lpstr>Ann. 1d FINANCIAL PLAN</vt:lpstr>
      <vt:lpstr>Elenchi</vt:lpstr>
      <vt:lpstr>'Ann. 1a PROJECT FORM'!Area_stampa</vt:lpstr>
      <vt:lpstr>'Ann. 1b ANALYTICAL BUDG. APULIA'!Area_stampa</vt:lpstr>
      <vt:lpstr>'Ann. 1d FINANCIAL PLAN'!Area_stampa</vt:lpstr>
      <vt:lpstr>'Ann. 1a PROJECT FORM'!Testo1</vt:lpstr>
      <vt:lpstr>'Ann. 1a PROJECT FORM'!Testo2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Corciulo</dc:creator>
  <cp:lastModifiedBy>Roberto Corciulo</cp:lastModifiedBy>
  <cp:lastPrinted>2020-07-07T11:59:12Z</cp:lastPrinted>
  <dcterms:created xsi:type="dcterms:W3CDTF">2020-02-28T14:19:51Z</dcterms:created>
  <dcterms:modified xsi:type="dcterms:W3CDTF">2020-11-20T10:21:01Z</dcterms:modified>
</cp:coreProperties>
</file>